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60" activeTab="0"/>
  </bookViews>
  <sheets>
    <sheet name="Padel Fem" sheetId="1" r:id="rId1"/>
    <sheet name="Padel Masc" sheetId="2" r:id="rId2"/>
    <sheet name="Padel Mixtos" sheetId="3" r:id="rId3"/>
    <sheet name="Padel-fixture-Fem" sheetId="4" r:id="rId4"/>
    <sheet name="Padel-fixture-Masc" sheetId="5" r:id="rId5"/>
    <sheet name="Padel-fixture-Mixto" sheetId="6" r:id="rId6"/>
  </sheets>
  <definedNames/>
  <calcPr fullCalcOnLoad="1"/>
</workbook>
</file>

<file path=xl/sharedStrings.xml><?xml version="1.0" encoding="utf-8"?>
<sst xmlns="http://schemas.openxmlformats.org/spreadsheetml/2006/main" count="1226" uniqueCount="341">
  <si>
    <t>PADEL</t>
  </si>
  <si>
    <t>Parejas</t>
  </si>
  <si>
    <t>N° de Inscripto</t>
  </si>
  <si>
    <t>Nombre</t>
  </si>
  <si>
    <t>Apellido</t>
  </si>
  <si>
    <t>Genero</t>
  </si>
  <si>
    <t>Delegacion</t>
  </si>
  <si>
    <t>Femenino</t>
  </si>
  <si>
    <t>Buenos Aires</t>
  </si>
  <si>
    <t>Marro</t>
  </si>
  <si>
    <t>Liliana</t>
  </si>
  <si>
    <t>Jimenez</t>
  </si>
  <si>
    <t>Córdoba</t>
  </si>
  <si>
    <t>Maria Angel</t>
  </si>
  <si>
    <t>da Silva</t>
  </si>
  <si>
    <t>Giuliana</t>
  </si>
  <si>
    <t>Mosconi</t>
  </si>
  <si>
    <t>Mar del Plata</t>
  </si>
  <si>
    <t>Maria Fernanda</t>
  </si>
  <si>
    <t>Melanie</t>
  </si>
  <si>
    <t>Browne</t>
  </si>
  <si>
    <t>Nordeste</t>
  </si>
  <si>
    <t>María del Rosario</t>
  </si>
  <si>
    <t>Ingaramo</t>
  </si>
  <si>
    <t>Mori</t>
  </si>
  <si>
    <t>Santa Fé</t>
  </si>
  <si>
    <t>Rodriguez</t>
  </si>
  <si>
    <t>Maria Antonela</t>
  </si>
  <si>
    <t>Marquez</t>
  </si>
  <si>
    <t>Tucumán</t>
  </si>
  <si>
    <t>Gallo</t>
  </si>
  <si>
    <t>Florencia</t>
  </si>
  <si>
    <t>Sterling</t>
  </si>
  <si>
    <t>Dinorah Anabella</t>
  </si>
  <si>
    <t>Sarli</t>
  </si>
  <si>
    <t>DOBLES MASCULINO</t>
  </si>
  <si>
    <t>Eduard</t>
  </si>
  <si>
    <t>Ndreu</t>
  </si>
  <si>
    <t>Masculino</t>
  </si>
  <si>
    <t>Facundo</t>
  </si>
  <si>
    <t>García Tarsia</t>
  </si>
  <si>
    <t>Chavez</t>
  </si>
  <si>
    <t>Horacio Marcelo</t>
  </si>
  <si>
    <t>Veliz</t>
  </si>
  <si>
    <t>Leonardo</t>
  </si>
  <si>
    <t>David</t>
  </si>
  <si>
    <t>Morales</t>
  </si>
  <si>
    <t>Francisco Guillermo</t>
  </si>
  <si>
    <t>Alaggia</t>
  </si>
  <si>
    <t>Piñeiro</t>
  </si>
  <si>
    <t>Alejandro</t>
  </si>
  <si>
    <t>Quenardelle</t>
  </si>
  <si>
    <t>Federico</t>
  </si>
  <si>
    <t>Agostini</t>
  </si>
  <si>
    <t>dematteis</t>
  </si>
  <si>
    <t>Gonzalez</t>
  </si>
  <si>
    <t>Antonio de la Cruz</t>
  </si>
  <si>
    <t>Cáceres</t>
  </si>
  <si>
    <t>Carlos Eduardo</t>
  </si>
  <si>
    <t>Barrios</t>
  </si>
  <si>
    <t>San Juan</t>
  </si>
  <si>
    <t>Muratore</t>
  </si>
  <si>
    <t>Patagonia</t>
  </si>
  <si>
    <t>Julio César</t>
  </si>
  <si>
    <t>Ochoa Saldaña</t>
  </si>
  <si>
    <t>San Luis</t>
  </si>
  <si>
    <t>Walter Rolando</t>
  </si>
  <si>
    <t>Lucero</t>
  </si>
  <si>
    <t>Ricardo Martín</t>
  </si>
  <si>
    <t>Manzo</t>
  </si>
  <si>
    <t>Pablo Raul</t>
  </si>
  <si>
    <t>De Dominicis</t>
  </si>
  <si>
    <t>Juan de Dios</t>
  </si>
  <si>
    <t>García Jiménez</t>
  </si>
  <si>
    <t>Bahía Blanca</t>
  </si>
  <si>
    <t>Gonzalo</t>
  </si>
  <si>
    <t>Armella</t>
  </si>
  <si>
    <t>Pablo Maximiliano</t>
  </si>
  <si>
    <t>Ricciuti</t>
  </si>
  <si>
    <t>DOBLES MIXTOS</t>
  </si>
  <si>
    <t>María Teresa</t>
  </si>
  <si>
    <t>González</t>
  </si>
  <si>
    <t>Martin</t>
  </si>
  <si>
    <t>La Plata</t>
  </si>
  <si>
    <t>Claudia</t>
  </si>
  <si>
    <t>Leandro</t>
  </si>
  <si>
    <t>Gabriela F.</t>
  </si>
  <si>
    <t>Pittis Roldan</t>
  </si>
  <si>
    <t>Rosario</t>
  </si>
  <si>
    <t>Claudia Liliana</t>
  </si>
  <si>
    <t>Leguizamon</t>
  </si>
  <si>
    <t>Ramiro</t>
  </si>
  <si>
    <t>Tarruella Sader</t>
  </si>
  <si>
    <t>Maria Cecilia</t>
  </si>
  <si>
    <t>Ezequiel</t>
  </si>
  <si>
    <t>Palacios</t>
  </si>
  <si>
    <t>Gisela</t>
  </si>
  <si>
    <t>Rautenberg</t>
  </si>
  <si>
    <t>Hugo Matias</t>
  </si>
  <si>
    <t>Elero</t>
  </si>
  <si>
    <t>Antonela</t>
  </si>
  <si>
    <t>Taverna</t>
  </si>
  <si>
    <t>César</t>
  </si>
  <si>
    <t>Torres</t>
  </si>
  <si>
    <t>Zoppetti</t>
  </si>
  <si>
    <t>Antonella del Valle</t>
  </si>
  <si>
    <t>Dan Cordoba</t>
  </si>
  <si>
    <t>Montenegro</t>
  </si>
  <si>
    <t>Rocio</t>
  </si>
  <si>
    <t>Bravo Miana</t>
  </si>
  <si>
    <t>Agustina</t>
  </si>
  <si>
    <t>Bongioanni</t>
  </si>
  <si>
    <t>Julia</t>
  </si>
  <si>
    <t>Becaria Coquet</t>
  </si>
  <si>
    <t>Mariela</t>
  </si>
  <si>
    <t>Bayardo</t>
  </si>
  <si>
    <t>Maria Emilia</t>
  </si>
  <si>
    <t>RENATA</t>
  </si>
  <si>
    <t>CURCIARELLO</t>
  </si>
  <si>
    <t>Laura Mabel</t>
  </si>
  <si>
    <t>Sanchez</t>
  </si>
  <si>
    <t>Sofia</t>
  </si>
  <si>
    <t>Zalazar</t>
  </si>
  <si>
    <t>Bruno</t>
  </si>
  <si>
    <t>José Miguel</t>
  </si>
  <si>
    <t>Dario Oscar</t>
  </si>
  <si>
    <t>Villegas</t>
  </si>
  <si>
    <t>LEOPOLDO JOSE</t>
  </si>
  <si>
    <t>RIOS</t>
  </si>
  <si>
    <t>Glenda</t>
  </si>
  <si>
    <t>Hevia</t>
  </si>
  <si>
    <t>Fernando C.</t>
  </si>
  <si>
    <t>Alvaro</t>
  </si>
  <si>
    <t>Larran</t>
  </si>
  <si>
    <t>Carolina</t>
  </si>
  <si>
    <t>Colono</t>
  </si>
  <si>
    <t>Estanislao</t>
  </si>
  <si>
    <t>Porta</t>
  </si>
  <si>
    <t>Marcio</t>
  </si>
  <si>
    <t>Raposo</t>
  </si>
  <si>
    <t>Pezza</t>
  </si>
  <si>
    <t>Joaquin Eduardo</t>
  </si>
  <si>
    <t>Caicedo Navarro</t>
  </si>
  <si>
    <t>Esteban Daniel</t>
  </si>
  <si>
    <t>Agüero Meni</t>
  </si>
  <si>
    <t>Diego Mauricio</t>
  </si>
  <si>
    <t>Sklar</t>
  </si>
  <si>
    <t>Enrique Marcelo</t>
  </si>
  <si>
    <t>Albornoz</t>
  </si>
  <si>
    <t>Daniela</t>
  </si>
  <si>
    <t>Laoretani</t>
  </si>
  <si>
    <t>Cecilia</t>
  </si>
  <si>
    <t>Matías Alberto</t>
  </si>
  <si>
    <t>José Agustín</t>
  </si>
  <si>
    <t>Carabajal Torrez</t>
  </si>
  <si>
    <t>Fernando José</t>
  </si>
  <si>
    <t>Requena Serra</t>
  </si>
  <si>
    <t>Emilio Alejandro</t>
  </si>
  <si>
    <t>PADEL DOBLES FEMENINO</t>
  </si>
  <si>
    <t xml:space="preserve">Silvia </t>
  </si>
  <si>
    <t>Diaz</t>
  </si>
  <si>
    <t>De Santis</t>
  </si>
  <si>
    <t>Mariano</t>
  </si>
  <si>
    <t>Obregozo</t>
  </si>
  <si>
    <t>Lupi</t>
  </si>
  <si>
    <t>Juan Manuel</t>
  </si>
  <si>
    <t>Roggero Luque</t>
  </si>
  <si>
    <t xml:space="preserve">Renata </t>
  </si>
  <si>
    <t>Curciarello</t>
  </si>
  <si>
    <t>Cittadini</t>
  </si>
  <si>
    <t>OCTAVOS</t>
  </si>
  <si>
    <t>CUARTOS</t>
  </si>
  <si>
    <t>SEMIS</t>
  </si>
  <si>
    <t>FINALES</t>
  </si>
  <si>
    <t>ZONAS</t>
  </si>
  <si>
    <t>TOTAL</t>
  </si>
  <si>
    <t>FINAL</t>
  </si>
  <si>
    <t>3° PUESTO</t>
  </si>
  <si>
    <t>Silvia</t>
  </si>
  <si>
    <t>CANTIDAD DE PARTIDOS</t>
  </si>
  <si>
    <t>Diaz - Marro (BB - SF)</t>
  </si>
  <si>
    <t>González - Sanchez (BB - MP)</t>
  </si>
  <si>
    <t>Gallo - Marquez (TC)</t>
  </si>
  <si>
    <t>Pittis Roldan - Leguizamon (Bs As)</t>
  </si>
  <si>
    <t>Taverna - da Silva (CB)</t>
  </si>
  <si>
    <t>Zalazar - Browne (ND)</t>
  </si>
  <si>
    <t>Sarli - Sterling (TC)</t>
  </si>
  <si>
    <t>Cittadini - Becaria Coquet (CB)</t>
  </si>
  <si>
    <t>Jimenez - Bravo Miana (CB)</t>
  </si>
  <si>
    <t>Bayardo - Cuciarello (LP)</t>
  </si>
  <si>
    <t>Marro - Colono (Bs As - RS)</t>
  </si>
  <si>
    <t>Mosconi - Rautenberg (CB)</t>
  </si>
  <si>
    <t>Bongioni - Dan Cordoba  (CB)</t>
  </si>
  <si>
    <t>Laorenti - Rodriguez (SF - LP)</t>
  </si>
  <si>
    <t>Garcia Jimenez - Obregozo (BB- TC)</t>
  </si>
  <si>
    <t>Alaggia - Zoppetti (CB)</t>
  </si>
  <si>
    <t>Veliz . Chavez (Bs As)</t>
  </si>
  <si>
    <t>Garcia Tarcia - De Santis (Bs As)</t>
  </si>
  <si>
    <t>Caicedo Navarro - Agüero Navarro (SJ)</t>
  </si>
  <si>
    <t>Lucero - Ochoa Saldaña (SL)</t>
  </si>
  <si>
    <t>Albornoz - Sklar (SF)</t>
  </si>
  <si>
    <t>Dematteis - Agostini (ND)</t>
  </si>
  <si>
    <t>Porta - Raposo (RS)</t>
  </si>
  <si>
    <t>Armella - Ricciutti (TC)</t>
  </si>
  <si>
    <t>Gonzalez - De Dominicis (ND - SF)</t>
  </si>
  <si>
    <t>Barrios - Caceres (ND)</t>
  </si>
  <si>
    <t>Roggero Luque - Villegas (ND)</t>
  </si>
  <si>
    <t>Muratore - Manzo (PT - SF)</t>
  </si>
  <si>
    <t>Elero - Torres (CB)</t>
  </si>
  <si>
    <t>Morales - Lupi (CB)</t>
  </si>
  <si>
    <t>Tarruella Sader - Palacios CB)</t>
  </si>
  <si>
    <t>Rios - Quenardelle (ND)</t>
  </si>
  <si>
    <t>Ndreu - Pezza (Bs As - RS)</t>
  </si>
  <si>
    <t>Diaz - Garcia Jimenez (BB)</t>
  </si>
  <si>
    <t>Sanchez - Ochoa (MP - SL)</t>
  </si>
  <si>
    <t>Colono - Larran (RS)</t>
  </si>
  <si>
    <t>Hevia - Muratore (PT)</t>
  </si>
  <si>
    <t>Gallo - Armella (TC)</t>
  </si>
  <si>
    <t>Marro - De Santis (Bs As)</t>
  </si>
  <si>
    <t>Leguizamon - Gonzalez (Bs As - ND)</t>
  </si>
  <si>
    <t>Ingaramo - Piñeiro (ND)</t>
  </si>
  <si>
    <t>Mori - De Dominicis (SF)</t>
  </si>
  <si>
    <t>Taverna - Zoppetti (CB)</t>
  </si>
  <si>
    <t>Browne - Lucero (ND - SL)</t>
  </si>
  <si>
    <t>Marquez - Obregozo (TC)</t>
  </si>
  <si>
    <t>Sarli - Ricciutti (TC)</t>
  </si>
  <si>
    <t>Sterling - Requena Serra (TC)</t>
  </si>
  <si>
    <t>Jimenez - Lupi (CB)</t>
  </si>
  <si>
    <t>Laoretani - Manzo (SF)</t>
  </si>
  <si>
    <t>Zalazar - Roggero Luque (ND)</t>
  </si>
  <si>
    <t>Cittadini - Torres (CB)</t>
  </si>
  <si>
    <t>da Silva - Morales (CB)</t>
  </si>
  <si>
    <t>Mosconi - Montenegro (CB)</t>
  </si>
  <si>
    <t>Rautenberg - Palacios (CB)</t>
  </si>
  <si>
    <t>Bravo Miana - Elero (CB)</t>
  </si>
  <si>
    <t>Pittis Roldan - Ndreu (Bs As)</t>
  </si>
  <si>
    <t>Rodriguez - Agüero Mani (LP - SJ)</t>
  </si>
  <si>
    <t xml:space="preserve">Curciarello - Carbajal Torres (LP - TC) </t>
  </si>
  <si>
    <t>Bayardo - Veliz (LP - Bs As)</t>
  </si>
  <si>
    <t>FIXTURE PADEL FEMENINO</t>
  </si>
  <si>
    <t>Partido N°</t>
  </si>
  <si>
    <t>Cancha N°</t>
  </si>
  <si>
    <t>Día</t>
  </si>
  <si>
    <t>Hora</t>
  </si>
  <si>
    <t>Pts</t>
  </si>
  <si>
    <t>Part Jug</t>
  </si>
  <si>
    <t>Partidos</t>
  </si>
  <si>
    <t>Equipos</t>
  </si>
  <si>
    <t>Games a Favor</t>
  </si>
  <si>
    <t>Games en Contra</t>
  </si>
  <si>
    <t>Diferencia de Games</t>
  </si>
  <si>
    <t>Puntos</t>
  </si>
  <si>
    <t>Partidos Jugados</t>
  </si>
  <si>
    <t>Posición</t>
  </si>
  <si>
    <t>CUARTOS 1</t>
  </si>
  <si>
    <t>SEMI 1</t>
  </si>
  <si>
    <t>CUARTOS 2</t>
  </si>
  <si>
    <t>Perdedor Semi 1</t>
  </si>
  <si>
    <t>Ganador Semi 1</t>
  </si>
  <si>
    <t>Perdedor Semi 2</t>
  </si>
  <si>
    <t>Ganador Semi 2</t>
  </si>
  <si>
    <t>CUARTOS 3</t>
  </si>
  <si>
    <t>SEMI 2</t>
  </si>
  <si>
    <t>CUARTOS 4</t>
  </si>
  <si>
    <t>Cuartos 1</t>
  </si>
  <si>
    <t>Cuartos 2</t>
  </si>
  <si>
    <t>Cuartos 3</t>
  </si>
  <si>
    <t>Cuartos 4</t>
  </si>
  <si>
    <t>Tantos a Favor</t>
  </si>
  <si>
    <t>Tantos en Contra</t>
  </si>
  <si>
    <t>Diferencia de Tantos</t>
  </si>
  <si>
    <t>Ptuntos</t>
  </si>
  <si>
    <t>OCTAVOS 1</t>
  </si>
  <si>
    <t>OCTAVOS 2</t>
  </si>
  <si>
    <t>OCTAVOS 3</t>
  </si>
  <si>
    <t>OCTAVOS 4</t>
  </si>
  <si>
    <t>OCTAVOS 5</t>
  </si>
  <si>
    <t>OCTAVOS 6</t>
  </si>
  <si>
    <t>OCTAVOS 7</t>
  </si>
  <si>
    <t>OCTAVOS 8</t>
  </si>
  <si>
    <t>Octavos 2</t>
  </si>
  <si>
    <t>Octavos 3</t>
  </si>
  <si>
    <t>Octavos 4</t>
  </si>
  <si>
    <t>Octavos 5</t>
  </si>
  <si>
    <t>Octavos 6</t>
  </si>
  <si>
    <t>Octavos 7</t>
  </si>
  <si>
    <t>Octavos 8</t>
  </si>
  <si>
    <t>FIXTURE PADEL  MIXTOS</t>
  </si>
  <si>
    <t>Octavos 1</t>
  </si>
  <si>
    <t>FIXTURE PADEL  MASCULINO</t>
  </si>
  <si>
    <t>ZONA 1</t>
  </si>
  <si>
    <t>1° Zona 1</t>
  </si>
  <si>
    <t>1° Zona 3</t>
  </si>
  <si>
    <t>2° Zona 6</t>
  </si>
  <si>
    <t>Primero Zona 1</t>
  </si>
  <si>
    <t>Segundo Zona 1</t>
  </si>
  <si>
    <t>ZONA 2</t>
  </si>
  <si>
    <t>2° Zona 2</t>
  </si>
  <si>
    <t>1° Zona 4</t>
  </si>
  <si>
    <t>Primero Zona 2</t>
  </si>
  <si>
    <t>Segundo Zona 2</t>
  </si>
  <si>
    <t>ZONA 3</t>
  </si>
  <si>
    <t>2° Zona 5</t>
  </si>
  <si>
    <t>Primero  Zona 3</t>
  </si>
  <si>
    <t>Segundo Zona 3</t>
  </si>
  <si>
    <t>ZONA 4</t>
  </si>
  <si>
    <t>1° Zona 5</t>
  </si>
  <si>
    <t>2° Zona 4</t>
  </si>
  <si>
    <t>Primero Zona 4</t>
  </si>
  <si>
    <t>Segundo Zona 4</t>
  </si>
  <si>
    <t>ZONA 5</t>
  </si>
  <si>
    <t>2° Zona 1</t>
  </si>
  <si>
    <t>1° Zona 6</t>
  </si>
  <si>
    <t>Primero  Zona 5</t>
  </si>
  <si>
    <t>2° Zona 3</t>
  </si>
  <si>
    <t>Segundo Zona 5</t>
  </si>
  <si>
    <t>ZONA 6</t>
  </si>
  <si>
    <t>Primero Zona 6</t>
  </si>
  <si>
    <t>Segundo Zona 6</t>
  </si>
  <si>
    <t>1° Zona 2</t>
  </si>
  <si>
    <t>Nombre de las Parejas</t>
  </si>
  <si>
    <t>CANTIDAD DE PAREJAS Y ZONAS</t>
  </si>
  <si>
    <t>Zonas de 3,  Clasifican 1° y 2° pasan a Octavos</t>
  </si>
  <si>
    <t>Zonas de 4, Clasifican 1° y 2° pasan a Cuartos</t>
  </si>
  <si>
    <t>Zonas de 3, Clasifican 1° y 2° pasan a Semis</t>
  </si>
  <si>
    <t>Zonas de 4, Clasifican 1° y 2° pasan a Semis</t>
  </si>
  <si>
    <t>Primero Zona 3</t>
  </si>
  <si>
    <t>Primero  Zona 1</t>
  </si>
  <si>
    <t>ZONA 7</t>
  </si>
  <si>
    <t>Primero Zona 7</t>
  </si>
  <si>
    <t>Segundo Zona 7</t>
  </si>
  <si>
    <t>ZONA 8</t>
  </si>
  <si>
    <t>Primero Zona 8</t>
  </si>
  <si>
    <t>Segundo Zona 8</t>
  </si>
  <si>
    <t>2° Zona 8</t>
  </si>
  <si>
    <t>2° Zona 7</t>
  </si>
  <si>
    <t>1° Zona 7</t>
  </si>
  <si>
    <t>1° Zona 8</t>
  </si>
  <si>
    <t>Diaz - Mori (BB - SF)</t>
  </si>
  <si>
    <t>Caicedo Navarro - Busca compañero (CONDICIONAL)</t>
  </si>
  <si>
    <t>Carabajal Torrez - Requena Serra (TC)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</si>
</sst>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1"/>
      <color indexed="13"/>
      <name val="Times New Roman"/>
      <family val="1"/>
    </font>
    <font>
      <sz val="11"/>
      <color indexed="26"/>
      <name val="Times New Roman"/>
      <family val="1"/>
    </font>
    <font>
      <sz val="14"/>
      <color indexed="26"/>
      <name val="Times New Roman"/>
      <family val="1"/>
    </font>
    <font>
      <sz val="12"/>
      <color indexed="26"/>
      <name val="Times New Roman"/>
      <family val="1"/>
    </font>
    <font>
      <b/>
      <sz val="20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8"/>
      <name val="Times New Roman"/>
      <family val="1"/>
    </font>
    <font>
      <sz val="16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26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26"/>
      <name val="Times New Roman"/>
      <family val="1"/>
    </font>
    <font>
      <sz val="11"/>
      <color indexed="40"/>
      <name val="Times New Roman"/>
      <family val="1"/>
    </font>
    <font>
      <sz val="36"/>
      <color indexed="9"/>
      <name val="Times New Roman"/>
      <family val="1"/>
    </font>
    <font>
      <b/>
      <sz val="36"/>
      <color indexed="9"/>
      <name val="Times New Roman"/>
      <family val="1"/>
    </font>
    <font>
      <sz val="12"/>
      <color indexed="8"/>
      <name val="Times New Roman"/>
      <family val="1"/>
    </font>
    <font>
      <b/>
      <sz val="16"/>
      <color indexed="27"/>
      <name val="Times New Roman"/>
      <family val="1"/>
    </font>
    <font>
      <sz val="12"/>
      <color indexed="9"/>
      <name val="Times New Roman"/>
      <family val="1"/>
    </font>
    <font>
      <b/>
      <sz val="36"/>
      <color indexed="10"/>
      <name val="Times New Roman"/>
      <family val="1"/>
    </font>
    <font>
      <sz val="36"/>
      <color indexed="10"/>
      <name val="Times New Roman"/>
      <family val="1"/>
    </font>
    <font>
      <b/>
      <sz val="2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4"/>
      <color theme="0"/>
      <name val="Times New Roman"/>
      <family val="1"/>
    </font>
    <font>
      <sz val="11"/>
      <color rgb="FFFFFF00"/>
      <name val="Times New Roman"/>
      <family val="1"/>
    </font>
    <font>
      <sz val="11"/>
      <color theme="2"/>
      <name val="Times New Roman"/>
      <family val="1"/>
    </font>
    <font>
      <sz val="14"/>
      <color theme="2"/>
      <name val="Times New Roman"/>
      <family val="1"/>
    </font>
    <font>
      <sz val="12"/>
      <color theme="2"/>
      <name val="Times New Roman"/>
      <family val="1"/>
    </font>
    <font>
      <b/>
      <sz val="20"/>
      <color theme="0"/>
      <name val="Times New Roman"/>
      <family val="1"/>
    </font>
    <font>
      <b/>
      <sz val="16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0"/>
      <name val="Times New Roman"/>
      <family val="1"/>
    </font>
    <font>
      <b/>
      <sz val="11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2"/>
      <name val="Times New Roman"/>
      <family val="1"/>
    </font>
    <font>
      <b/>
      <sz val="11"/>
      <color theme="1"/>
      <name val="Times New Roman"/>
      <family val="1"/>
    </font>
    <font>
      <b/>
      <sz val="14"/>
      <color theme="2"/>
      <name val="Times New Roman"/>
      <family val="1"/>
    </font>
    <font>
      <sz val="11"/>
      <color rgb="FF00B0F0"/>
      <name val="Times New Roman"/>
      <family val="1"/>
    </font>
    <font>
      <sz val="36"/>
      <color theme="0"/>
      <name val="Times New Roman"/>
      <family val="1"/>
    </font>
    <font>
      <b/>
      <sz val="36"/>
      <color theme="0"/>
      <name val="Times New Roman"/>
      <family val="1"/>
    </font>
    <font>
      <sz val="12"/>
      <color theme="1"/>
      <name val="Times New Roman"/>
      <family val="1"/>
    </font>
    <font>
      <b/>
      <sz val="16"/>
      <color theme="8" tint="0.7999799847602844"/>
      <name val="Times New Roman"/>
      <family val="1"/>
    </font>
    <font>
      <sz val="12"/>
      <color theme="0"/>
      <name val="Times New Roman"/>
      <family val="1"/>
    </font>
    <font>
      <b/>
      <sz val="36"/>
      <color rgb="FFFF0000"/>
      <name val="Times New Roman"/>
      <family val="1"/>
    </font>
    <font>
      <sz val="36"/>
      <color rgb="FFFF0000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0"/>
      <color theme="1"/>
      <name val="Times New Roman"/>
      <family val="1"/>
    </font>
  </fonts>
  <fills count="9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gradientFill degree="90">
        <stop position="0">
          <color theme="0"/>
        </stop>
        <stop position="1">
          <color rgb="FF7030A0"/>
        </stop>
      </gradientFill>
    </fill>
    <fill>
      <gradientFill degree="90">
        <stop position="0">
          <color theme="0"/>
        </stop>
        <stop position="1">
          <color rgb="FF7030A0"/>
        </stop>
      </gradientFill>
    </fill>
    <fill>
      <gradientFill degree="90">
        <stop position="0">
          <color theme="0"/>
        </stop>
        <stop position="1">
          <color rgb="FF7030A0"/>
        </stop>
      </gradientFill>
    </fill>
    <fill>
      <gradientFill degree="90">
        <stop position="0">
          <color theme="0"/>
        </stop>
        <stop position="1">
          <color rgb="FF7030A0"/>
        </stop>
      </gradientFill>
    </fill>
    <fill>
      <patternFill patternType="solid">
        <fgColor theme="4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gradientFill degree="90">
        <stop position="0">
          <color rgb="FF7030A0"/>
        </stop>
        <stop position="1">
          <color theme="0"/>
        </stop>
      </gradientFill>
    </fill>
    <fill>
      <gradientFill degree="90">
        <stop position="0">
          <color rgb="FF7030A0"/>
        </stop>
        <stop position="1">
          <color theme="0"/>
        </stop>
      </gradientFill>
    </fill>
    <fill>
      <gradientFill degree="90">
        <stop position="0">
          <color rgb="FF7030A0"/>
        </stop>
        <stop position="1">
          <color theme="0"/>
        </stop>
      </gradientFill>
    </fill>
    <fill>
      <patternFill patternType="solid">
        <fgColor theme="8" tint="-0.24997000396251678"/>
        <bgColor indexed="64"/>
      </patternFill>
    </fill>
    <fill>
      <gradientFill degree="90">
        <stop position="0">
          <color theme="0"/>
        </stop>
        <stop position="1">
          <color theme="8" tint="-0.4980199933052063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theme="0"/>
        </stop>
        <stop position="1">
          <color theme="8" tint="-0.4980199933052063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patternFill patternType="solid">
        <fgColor theme="4" tint="-0.4999699890613556"/>
        <bgColor indexed="64"/>
      </patternFill>
    </fill>
    <fill>
      <gradientFill degree="90">
        <stop position="0">
          <color theme="6" tint="-0.4980199933052063"/>
        </stop>
        <stop position="1">
          <color theme="0"/>
        </stop>
      </gradientFill>
    </fill>
    <fill>
      <gradientFill degree="90">
        <stop position="0">
          <color theme="6" tint="-0.4980199933052063"/>
        </stop>
        <stop position="1">
          <color theme="0"/>
        </stop>
      </gradientFill>
    </fill>
    <fill>
      <gradientFill degree="90">
        <stop position="0">
          <color theme="6" tint="-0.4980199933052063"/>
        </stop>
        <stop position="1">
          <color theme="0"/>
        </stop>
      </gradientFill>
    </fill>
    <fill>
      <gradientFill degree="90">
        <stop position="0">
          <color theme="6" tint="-0.4980199933052063"/>
        </stop>
        <stop position="1">
          <color theme="0"/>
        </stop>
      </gradientFill>
    </fill>
    <fill>
      <gradientFill degree="90">
        <stop position="0">
          <color theme="6" tint="-0.4980199933052063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gradientFill degree="90">
        <stop position="0">
          <color theme="0"/>
        </stop>
        <stop position="1">
          <color rgb="FF7030A0"/>
        </stop>
      </gradientFill>
    </fill>
    <fill>
      <patternFill patternType="solid">
        <fgColor theme="7" tint="-0.24997000396251678"/>
        <bgColor indexed="64"/>
      </patternFill>
    </fill>
    <fill>
      <gradientFill degree="90">
        <stop position="0">
          <color theme="0"/>
        </stop>
        <stop position="1">
          <color rgb="FF7030A0"/>
        </stop>
      </gradientFill>
    </fill>
    <fill>
      <gradientFill degree="90">
        <stop position="0">
          <color theme="0"/>
        </stop>
        <stop position="1">
          <color rgb="FF7030A0"/>
        </stop>
      </gradientFill>
    </fill>
    <fill>
      <gradientFill degree="90">
        <stop position="0">
          <color theme="0"/>
        </stop>
        <stop position="1">
          <color rgb="FF7030A0"/>
        </stop>
      </gradient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5" tint="0.40000998973846436"/>
        </stop>
      </gradient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gradientFill degree="90">
        <stop position="0">
          <color theme="0"/>
        </stop>
        <stop position="1">
          <color rgb="FF7030A0"/>
        </stop>
      </gradientFill>
    </fill>
    <fill>
      <gradientFill degree="90">
        <stop position="0">
          <color theme="0"/>
        </stop>
        <stop position="1">
          <color rgb="FF7030A0"/>
        </stop>
      </gradientFill>
    </fill>
    <fill>
      <gradientFill degree="90">
        <stop position="0">
          <color theme="0"/>
        </stop>
        <stop position="1">
          <color rgb="FF7030A0"/>
        </stop>
      </gradientFill>
    </fill>
    <fill>
      <gradientFill degree="90">
        <stop position="0">
          <color theme="0"/>
        </stop>
        <stop position="1">
          <color rgb="FF7030A0"/>
        </stop>
      </gradientFill>
    </fill>
    <fill>
      <gradientFill degree="90">
        <stop position="0">
          <color theme="0"/>
        </stop>
        <stop position="1">
          <color rgb="FF7030A0"/>
        </stop>
      </gradientFill>
    </fill>
    <fill>
      <gradientFill degree="90">
        <stop position="0">
          <color theme="0"/>
        </stop>
        <stop position="1">
          <color rgb="FF7030A0"/>
        </stop>
      </gradientFill>
    </fill>
    <fill>
      <gradientFill degree="90">
        <stop position="0">
          <color theme="0"/>
        </stop>
        <stop position="1">
          <color rgb="FF7030A0"/>
        </stop>
      </gradientFill>
    </fill>
    <fill>
      <gradientFill degree="90">
        <stop position="0">
          <color theme="0"/>
        </stop>
        <stop position="1">
          <color rgb="FF7030A0"/>
        </stop>
      </gradient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ck"/>
    </border>
    <border>
      <left style="thin"/>
      <right style="thick">
        <color indexed="8"/>
      </right>
      <top style="thin"/>
      <bottom style="thick"/>
    </border>
    <border>
      <left style="thin"/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ck"/>
    </border>
    <border>
      <left/>
      <right style="thick">
        <color indexed="8"/>
      </right>
      <top style="thick">
        <color indexed="8"/>
      </top>
      <bottom style="thick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thick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ck"/>
    </border>
    <border>
      <left/>
      <right/>
      <top style="thin">
        <color theme="0"/>
      </top>
      <bottom/>
    </border>
    <border>
      <left style="thin">
        <color theme="0"/>
      </left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thin"/>
    </border>
    <border>
      <left style="thin"/>
      <right style="medium"/>
      <top/>
      <bottom style="medium"/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 style="medium"/>
      <right/>
      <top style="medium"/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ck"/>
    </border>
    <border>
      <left/>
      <right/>
      <top style="thick"/>
      <bottom style="thick"/>
    </border>
    <border>
      <left/>
      <right style="thin">
        <color theme="0"/>
      </right>
      <top style="thin">
        <color theme="0"/>
      </top>
      <bottom/>
    </border>
    <border>
      <left/>
      <right style="medium"/>
      <top style="medium"/>
      <bottom style="medium"/>
    </border>
    <border>
      <left style="thin">
        <color theme="0"/>
      </left>
      <right style="thin">
        <color theme="0"/>
      </right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/>
      <right/>
      <top style="thick"/>
      <bottom/>
    </border>
    <border>
      <left style="thin">
        <color theme="0"/>
      </left>
      <right style="thin"/>
      <top/>
      <bottom style="thin">
        <color theme="0"/>
      </bottom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/>
      <right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 style="medium"/>
      <top/>
      <bottom/>
    </border>
    <border>
      <left/>
      <right style="medium"/>
      <top/>
      <bottom style="medium"/>
    </border>
    <border>
      <left style="thick"/>
      <right style="thin"/>
      <top style="thick">
        <color indexed="8"/>
      </top>
      <bottom/>
    </border>
    <border>
      <left style="thick"/>
      <right style="thin"/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523"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0" borderId="14" xfId="51" applyFont="1" applyFill="1" applyBorder="1" applyAlignment="1">
      <alignment horizontal="center" vertical="center"/>
      <protection/>
    </xf>
    <xf numFmtId="0" fontId="67" fillId="0" borderId="14" xfId="0" applyFont="1" applyBorder="1" applyAlignment="1">
      <alignment/>
    </xf>
    <xf numFmtId="0" fontId="67" fillId="0" borderId="14" xfId="0" applyNumberFormat="1" applyFont="1" applyBorder="1" applyAlignment="1">
      <alignment/>
    </xf>
    <xf numFmtId="3" fontId="67" fillId="0" borderId="15" xfId="0" applyNumberFormat="1" applyFont="1" applyBorder="1" applyAlignment="1">
      <alignment horizontal="left"/>
    </xf>
    <xf numFmtId="0" fontId="67" fillId="0" borderId="16" xfId="0" applyNumberFormat="1" applyFont="1" applyBorder="1" applyAlignment="1">
      <alignment/>
    </xf>
    <xf numFmtId="0" fontId="5" fillId="0" borderId="17" xfId="51" applyFont="1" applyFill="1" applyBorder="1" applyAlignment="1">
      <alignment horizontal="center" vertical="center"/>
      <protection/>
    </xf>
    <xf numFmtId="0" fontId="5" fillId="0" borderId="17" xfId="51" applyFont="1" applyFill="1" applyBorder="1" applyAlignment="1">
      <alignment horizontal="left" vertical="center"/>
      <protection/>
    </xf>
    <xf numFmtId="0" fontId="5" fillId="0" borderId="18" xfId="51" applyFont="1" applyFill="1" applyBorder="1" applyAlignment="1">
      <alignment horizontal="left" vertical="center"/>
      <protection/>
    </xf>
    <xf numFmtId="0" fontId="5" fillId="34" borderId="14" xfId="51" applyFont="1" applyFill="1" applyBorder="1" applyAlignment="1">
      <alignment horizontal="center" vertical="center"/>
      <protection/>
    </xf>
    <xf numFmtId="0" fontId="67" fillId="34" borderId="14" xfId="0" applyFont="1" applyFill="1" applyBorder="1" applyAlignment="1">
      <alignment/>
    </xf>
    <xf numFmtId="0" fontId="67" fillId="34" borderId="14" xfId="0" applyNumberFormat="1" applyFont="1" applyFill="1" applyBorder="1" applyAlignment="1">
      <alignment/>
    </xf>
    <xf numFmtId="0" fontId="5" fillId="34" borderId="17" xfId="51" applyFont="1" applyFill="1" applyBorder="1" applyAlignment="1">
      <alignment horizontal="center" vertical="center"/>
      <protection/>
    </xf>
    <xf numFmtId="0" fontId="5" fillId="34" borderId="17" xfId="51" applyFont="1" applyFill="1" applyBorder="1" applyAlignment="1">
      <alignment horizontal="left" vertical="center"/>
      <protection/>
    </xf>
    <xf numFmtId="3" fontId="67" fillId="34" borderId="15" xfId="0" applyNumberFormat="1" applyFont="1" applyFill="1" applyBorder="1" applyAlignment="1">
      <alignment horizontal="left"/>
    </xf>
    <xf numFmtId="0" fontId="67" fillId="34" borderId="16" xfId="0" applyNumberFormat="1" applyFont="1" applyFill="1" applyBorder="1" applyAlignment="1">
      <alignment/>
    </xf>
    <xf numFmtId="0" fontId="5" fillId="34" borderId="18" xfId="51" applyFont="1" applyFill="1" applyBorder="1" applyAlignment="1">
      <alignment horizontal="left" vertical="center"/>
      <protection/>
    </xf>
    <xf numFmtId="0" fontId="0" fillId="11" borderId="0" xfId="0" applyFill="1" applyAlignment="1">
      <alignment/>
    </xf>
    <xf numFmtId="1" fontId="3" fillId="35" borderId="10" xfId="0" applyNumberFormat="1" applyFont="1" applyFill="1" applyBorder="1" applyAlignment="1">
      <alignment horizontal="center" vertical="center" wrapText="1"/>
    </xf>
    <xf numFmtId="0" fontId="3" fillId="36" borderId="19" xfId="0" applyNumberFormat="1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67" fillId="0" borderId="14" xfId="0" applyNumberFormat="1" applyFont="1" applyBorder="1" applyAlignment="1">
      <alignment horizontal="center"/>
    </xf>
    <xf numFmtId="0" fontId="0" fillId="18" borderId="0" xfId="0" applyFill="1" applyAlignment="1">
      <alignment/>
    </xf>
    <xf numFmtId="0" fontId="3" fillId="39" borderId="11" xfId="0" applyNumberFormat="1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horizontal="center" vertical="center" wrapText="1"/>
    </xf>
    <xf numFmtId="0" fontId="0" fillId="23" borderId="0" xfId="0" applyFill="1" applyAlignment="1">
      <alignment/>
    </xf>
    <xf numFmtId="0" fontId="68" fillId="0" borderId="0" xfId="0" applyFont="1" applyAlignment="1">
      <alignment/>
    </xf>
    <xf numFmtId="1" fontId="3" fillId="42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69" fillId="24" borderId="0" xfId="0" applyFont="1" applyFill="1" applyAlignment="1">
      <alignment/>
    </xf>
    <xf numFmtId="0" fontId="70" fillId="24" borderId="0" xfId="0" applyFont="1" applyFill="1" applyAlignment="1">
      <alignment/>
    </xf>
    <xf numFmtId="0" fontId="71" fillId="24" borderId="0" xfId="0" applyFont="1" applyFill="1" applyAlignment="1">
      <alignment/>
    </xf>
    <xf numFmtId="0" fontId="72" fillId="24" borderId="0" xfId="0" applyFont="1" applyFill="1" applyAlignment="1">
      <alignment/>
    </xf>
    <xf numFmtId="0" fontId="73" fillId="24" borderId="0" xfId="0" applyFont="1" applyFill="1" applyAlignment="1">
      <alignment/>
    </xf>
    <xf numFmtId="0" fontId="74" fillId="24" borderId="0" xfId="0" applyFont="1" applyFill="1" applyAlignment="1">
      <alignment/>
    </xf>
    <xf numFmtId="0" fontId="69" fillId="43" borderId="0" xfId="0" applyFont="1" applyFill="1" applyAlignment="1">
      <alignment/>
    </xf>
    <xf numFmtId="0" fontId="75" fillId="24" borderId="0" xfId="0" applyFont="1" applyFill="1" applyAlignment="1">
      <alignment horizontal="center"/>
    </xf>
    <xf numFmtId="0" fontId="69" fillId="24" borderId="0" xfId="0" applyNumberFormat="1" applyFont="1" applyFill="1" applyAlignment="1">
      <alignment/>
    </xf>
    <xf numFmtId="0" fontId="76" fillId="24" borderId="0" xfId="0" applyFont="1" applyFill="1" applyAlignment="1">
      <alignment/>
    </xf>
    <xf numFmtId="0" fontId="76" fillId="24" borderId="0" xfId="0" applyFont="1" applyFill="1" applyAlignment="1">
      <alignment horizontal="left"/>
    </xf>
    <xf numFmtId="0" fontId="69" fillId="24" borderId="0" xfId="0" applyFont="1" applyFill="1" applyAlignment="1">
      <alignment horizontal="left"/>
    </xf>
    <xf numFmtId="0" fontId="77" fillId="44" borderId="22" xfId="0" applyNumberFormat="1" applyFont="1" applyFill="1" applyBorder="1" applyAlignment="1">
      <alignment horizontal="center" vertical="center"/>
    </xf>
    <xf numFmtId="0" fontId="77" fillId="44" borderId="23" xfId="0" applyNumberFormat="1" applyFont="1" applyFill="1" applyBorder="1" applyAlignment="1">
      <alignment horizontal="center" vertical="center"/>
    </xf>
    <xf numFmtId="0" fontId="77" fillId="44" borderId="24" xfId="0" applyFont="1" applyFill="1" applyBorder="1" applyAlignment="1">
      <alignment horizontal="center" vertical="center"/>
    </xf>
    <xf numFmtId="0" fontId="77" fillId="44" borderId="23" xfId="0" applyFont="1" applyFill="1" applyBorder="1" applyAlignment="1">
      <alignment horizontal="center" vertical="center"/>
    </xf>
    <xf numFmtId="0" fontId="77" fillId="44" borderId="25" xfId="0" applyFont="1" applyFill="1" applyBorder="1" applyAlignment="1">
      <alignment horizontal="center" vertical="center"/>
    </xf>
    <xf numFmtId="0" fontId="77" fillId="44" borderId="26" xfId="0" applyFont="1" applyFill="1" applyBorder="1" applyAlignment="1">
      <alignment horizontal="center" vertical="center"/>
    </xf>
    <xf numFmtId="0" fontId="77" fillId="44" borderId="27" xfId="0" applyFont="1" applyFill="1" applyBorder="1" applyAlignment="1">
      <alignment horizontal="center" vertical="center"/>
    </xf>
    <xf numFmtId="0" fontId="78" fillId="45" borderId="28" xfId="0" applyFont="1" applyFill="1" applyBorder="1" applyAlignment="1">
      <alignment horizontal="center" vertical="center"/>
    </xf>
    <xf numFmtId="0" fontId="78" fillId="46" borderId="29" xfId="0" applyFont="1" applyFill="1" applyBorder="1" applyAlignment="1">
      <alignment horizontal="center" vertical="center"/>
    </xf>
    <xf numFmtId="0" fontId="78" fillId="47" borderId="0" xfId="0" applyFont="1" applyFill="1" applyBorder="1" applyAlignment="1">
      <alignment horizontal="center" vertical="center"/>
    </xf>
    <xf numFmtId="0" fontId="79" fillId="24" borderId="0" xfId="0" applyFont="1" applyFill="1" applyAlignment="1">
      <alignment vertical="center"/>
    </xf>
    <xf numFmtId="0" fontId="77" fillId="44" borderId="30" xfId="0" applyFont="1" applyFill="1" applyBorder="1" applyAlignment="1">
      <alignment horizontal="center" vertical="center" wrapText="1"/>
    </xf>
    <xf numFmtId="0" fontId="77" fillId="44" borderId="31" xfId="0" applyFont="1" applyFill="1" applyBorder="1" applyAlignment="1">
      <alignment horizontal="center" vertical="center" wrapText="1"/>
    </xf>
    <xf numFmtId="0" fontId="77" fillId="44" borderId="32" xfId="0" applyFont="1" applyFill="1" applyBorder="1" applyAlignment="1">
      <alignment horizontal="center" vertical="center" wrapText="1"/>
    </xf>
    <xf numFmtId="0" fontId="68" fillId="2" borderId="0" xfId="0" applyFont="1" applyFill="1" applyAlignment="1">
      <alignment vertical="center"/>
    </xf>
    <xf numFmtId="0" fontId="68" fillId="24" borderId="0" xfId="0" applyFont="1" applyFill="1" applyAlignment="1">
      <alignment vertical="center"/>
    </xf>
    <xf numFmtId="0" fontId="70" fillId="24" borderId="0" xfId="0" applyFont="1" applyFill="1" applyAlignment="1">
      <alignment horizontal="left"/>
    </xf>
    <xf numFmtId="0" fontId="80" fillId="24" borderId="0" xfId="0" applyFont="1" applyFill="1" applyAlignment="1">
      <alignment horizontal="center"/>
    </xf>
    <xf numFmtId="0" fontId="68" fillId="0" borderId="0" xfId="0" applyFont="1" applyAlignment="1">
      <alignment vertical="center"/>
    </xf>
    <xf numFmtId="0" fontId="69" fillId="48" borderId="33" xfId="0" applyNumberFormat="1" applyFont="1" applyFill="1" applyBorder="1" applyAlignment="1">
      <alignment horizontal="center" vertical="center"/>
    </xf>
    <xf numFmtId="0" fontId="69" fillId="48" borderId="0" xfId="0" applyNumberFormat="1" applyFont="1" applyFill="1" applyBorder="1" applyAlignment="1">
      <alignment horizontal="center" vertical="center"/>
    </xf>
    <xf numFmtId="16" fontId="69" fillId="48" borderId="0" xfId="0" applyNumberFormat="1" applyFont="1" applyFill="1" applyBorder="1" applyAlignment="1">
      <alignment horizontal="center" vertical="center"/>
    </xf>
    <xf numFmtId="20" fontId="69" fillId="48" borderId="0" xfId="0" applyNumberFormat="1" applyFont="1" applyFill="1" applyBorder="1" applyAlignment="1">
      <alignment horizontal="center" vertical="center"/>
    </xf>
    <xf numFmtId="0" fontId="69" fillId="48" borderId="34" xfId="0" applyNumberFormat="1" applyFont="1" applyFill="1" applyBorder="1" applyAlignment="1">
      <alignment horizontal="center" vertical="center"/>
    </xf>
    <xf numFmtId="0" fontId="69" fillId="48" borderId="14" xfId="0" applyFont="1" applyFill="1" applyBorder="1" applyAlignment="1">
      <alignment horizontal="center"/>
    </xf>
    <xf numFmtId="0" fontId="69" fillId="48" borderId="14" xfId="0" applyNumberFormat="1" applyFont="1" applyFill="1" applyBorder="1" applyAlignment="1">
      <alignment horizontal="center" vertical="center"/>
    </xf>
    <xf numFmtId="0" fontId="69" fillId="48" borderId="15" xfId="0" applyNumberFormat="1" applyFont="1" applyFill="1" applyBorder="1" applyAlignment="1">
      <alignment horizontal="center" vertical="center"/>
    </xf>
    <xf numFmtId="0" fontId="69" fillId="48" borderId="30" xfId="0" applyFont="1" applyFill="1" applyBorder="1" applyAlignment="1">
      <alignment horizontal="center" vertical="center"/>
    </xf>
    <xf numFmtId="0" fontId="69" fillId="48" borderId="31" xfId="0" applyFont="1" applyFill="1" applyBorder="1" applyAlignment="1">
      <alignment horizontal="center"/>
    </xf>
    <xf numFmtId="0" fontId="69" fillId="48" borderId="32" xfId="0" applyFont="1" applyFill="1" applyBorder="1" applyAlignment="1">
      <alignment horizontal="center" vertical="center"/>
    </xf>
    <xf numFmtId="0" fontId="68" fillId="11" borderId="14" xfId="0" applyNumberFormat="1" applyFont="1" applyFill="1" applyBorder="1" applyAlignment="1">
      <alignment horizontal="center" vertical="center"/>
    </xf>
    <xf numFmtId="0" fontId="68" fillId="11" borderId="35" xfId="0" applyNumberFormat="1" applyFont="1" applyFill="1" applyBorder="1" applyAlignment="1">
      <alignment horizontal="center" vertical="center"/>
    </xf>
    <xf numFmtId="0" fontId="68" fillId="11" borderId="0" xfId="0" applyFont="1" applyFill="1" applyBorder="1" applyAlignment="1">
      <alignment horizontal="center" vertical="center"/>
    </xf>
    <xf numFmtId="0" fontId="79" fillId="24" borderId="0" xfId="0" applyFont="1" applyFill="1" applyAlignment="1">
      <alignment/>
    </xf>
    <xf numFmtId="0" fontId="81" fillId="48" borderId="36" xfId="0" applyFont="1" applyFill="1" applyBorder="1" applyAlignment="1">
      <alignment vertical="center" wrapText="1"/>
    </xf>
    <xf numFmtId="0" fontId="81" fillId="48" borderId="14" xfId="0" applyFont="1" applyFill="1" applyBorder="1" applyAlignment="1">
      <alignment horizontal="center" vertical="center" wrapText="1"/>
    </xf>
    <xf numFmtId="0" fontId="81" fillId="48" borderId="37" xfId="0" applyFont="1" applyFill="1" applyBorder="1" applyAlignment="1">
      <alignment horizontal="center" vertical="center" wrapText="1"/>
    </xf>
    <xf numFmtId="0" fontId="68" fillId="2" borderId="0" xfId="0" applyFont="1" applyFill="1" applyAlignment="1">
      <alignment/>
    </xf>
    <xf numFmtId="0" fontId="68" fillId="24" borderId="0" xfId="0" applyFont="1" applyFill="1" applyAlignment="1">
      <alignment/>
    </xf>
    <xf numFmtId="0" fontId="82" fillId="49" borderId="38" xfId="0" applyFont="1" applyFill="1" applyBorder="1" applyAlignment="1">
      <alignment horizontal="center"/>
    </xf>
    <xf numFmtId="0" fontId="72" fillId="24" borderId="0" xfId="0" applyFont="1" applyFill="1" applyBorder="1" applyAlignment="1">
      <alignment/>
    </xf>
    <xf numFmtId="0" fontId="68" fillId="43" borderId="0" xfId="0" applyFont="1" applyFill="1" applyAlignment="1">
      <alignment/>
    </xf>
    <xf numFmtId="0" fontId="68" fillId="6" borderId="0" xfId="0" applyFont="1" applyFill="1" applyAlignment="1">
      <alignment/>
    </xf>
    <xf numFmtId="0" fontId="69" fillId="48" borderId="39" xfId="0" applyNumberFormat="1" applyFont="1" applyFill="1" applyBorder="1" applyAlignment="1">
      <alignment horizontal="center" vertical="center"/>
    </xf>
    <xf numFmtId="0" fontId="69" fillId="48" borderId="40" xfId="0" applyNumberFormat="1" applyFont="1" applyFill="1" applyBorder="1" applyAlignment="1">
      <alignment horizontal="center" vertical="center"/>
    </xf>
    <xf numFmtId="16" fontId="69" fillId="48" borderId="40" xfId="0" applyNumberFormat="1" applyFont="1" applyFill="1" applyBorder="1" applyAlignment="1">
      <alignment horizontal="center" vertical="center"/>
    </xf>
    <xf numFmtId="20" fontId="69" fillId="48" borderId="40" xfId="0" applyNumberFormat="1" applyFont="1" applyFill="1" applyBorder="1" applyAlignment="1">
      <alignment horizontal="center" vertical="center"/>
    </xf>
    <xf numFmtId="0" fontId="69" fillId="48" borderId="41" xfId="0" applyFont="1" applyFill="1" applyBorder="1" applyAlignment="1">
      <alignment horizontal="center"/>
    </xf>
    <xf numFmtId="0" fontId="69" fillId="48" borderId="41" xfId="0" applyNumberFormat="1" applyFont="1" applyFill="1" applyBorder="1" applyAlignment="1">
      <alignment horizontal="center" vertical="center"/>
    </xf>
    <xf numFmtId="0" fontId="69" fillId="48" borderId="42" xfId="0" applyNumberFormat="1" applyFont="1" applyFill="1" applyBorder="1" applyAlignment="1">
      <alignment horizontal="center" vertical="center"/>
    </xf>
    <xf numFmtId="0" fontId="69" fillId="48" borderId="36" xfId="0" applyFont="1" applyFill="1" applyBorder="1" applyAlignment="1">
      <alignment horizontal="center" vertical="center"/>
    </xf>
    <xf numFmtId="0" fontId="69" fillId="48" borderId="43" xfId="0" applyFont="1" applyFill="1" applyBorder="1" applyAlignment="1">
      <alignment horizontal="center" vertical="center"/>
    </xf>
    <xf numFmtId="0" fontId="68" fillId="11" borderId="17" xfId="0" applyNumberFormat="1" applyFont="1" applyFill="1" applyBorder="1" applyAlignment="1">
      <alignment horizontal="center" vertical="center"/>
    </xf>
    <xf numFmtId="0" fontId="68" fillId="11" borderId="44" xfId="0" applyNumberFormat="1" applyFont="1" applyFill="1" applyBorder="1" applyAlignment="1">
      <alignment horizontal="center" vertical="center"/>
    </xf>
    <xf numFmtId="0" fontId="78" fillId="24" borderId="0" xfId="0" applyFont="1" applyFill="1" applyBorder="1" applyAlignment="1">
      <alignment horizontal="center"/>
    </xf>
    <xf numFmtId="0" fontId="68" fillId="17" borderId="0" xfId="0" applyFont="1" applyFill="1" applyBorder="1" applyAlignment="1">
      <alignment horizontal="center" vertical="center"/>
    </xf>
    <xf numFmtId="0" fontId="81" fillId="48" borderId="41" xfId="0" applyFont="1" applyFill="1" applyBorder="1" applyAlignment="1">
      <alignment horizontal="center" vertical="center" wrapText="1"/>
    </xf>
    <xf numFmtId="0" fontId="77" fillId="24" borderId="0" xfId="0" applyFont="1" applyFill="1" applyAlignment="1">
      <alignment horizontal="left"/>
    </xf>
    <xf numFmtId="0" fontId="72" fillId="24" borderId="45" xfId="0" applyFont="1" applyFill="1" applyBorder="1" applyAlignment="1">
      <alignment/>
    </xf>
    <xf numFmtId="0" fontId="73" fillId="24" borderId="46" xfId="0" applyFont="1" applyFill="1" applyBorder="1" applyAlignment="1">
      <alignment/>
    </xf>
    <xf numFmtId="0" fontId="69" fillId="48" borderId="47" xfId="0" applyNumberFormat="1" applyFont="1" applyFill="1" applyBorder="1" applyAlignment="1">
      <alignment horizontal="center" vertical="center"/>
    </xf>
    <xf numFmtId="0" fontId="69" fillId="48" borderId="48" xfId="0" applyNumberFormat="1" applyFont="1" applyFill="1" applyBorder="1" applyAlignment="1">
      <alignment horizontal="center" vertical="center"/>
    </xf>
    <xf numFmtId="16" fontId="69" fillId="48" borderId="48" xfId="0" applyNumberFormat="1" applyFont="1" applyFill="1" applyBorder="1" applyAlignment="1">
      <alignment horizontal="center" vertical="center"/>
    </xf>
    <xf numFmtId="20" fontId="69" fillId="48" borderId="48" xfId="0" applyNumberFormat="1" applyFont="1" applyFill="1" applyBorder="1" applyAlignment="1">
      <alignment horizontal="center" vertical="center"/>
    </xf>
    <xf numFmtId="0" fontId="69" fillId="48" borderId="49" xfId="0" applyNumberFormat="1" applyFont="1" applyFill="1" applyBorder="1" applyAlignment="1">
      <alignment horizontal="center" vertical="center"/>
    </xf>
    <xf numFmtId="0" fontId="69" fillId="48" borderId="50" xfId="0" applyFont="1" applyFill="1" applyBorder="1" applyAlignment="1">
      <alignment horizontal="center"/>
    </xf>
    <xf numFmtId="0" fontId="69" fillId="48" borderId="50" xfId="0" applyNumberFormat="1" applyFont="1" applyFill="1" applyBorder="1" applyAlignment="1">
      <alignment horizontal="center" vertical="center"/>
    </xf>
    <xf numFmtId="0" fontId="69" fillId="48" borderId="51" xfId="0" applyNumberFormat="1" applyFont="1" applyFill="1" applyBorder="1" applyAlignment="1">
      <alignment horizontal="center" vertical="center"/>
    </xf>
    <xf numFmtId="0" fontId="69" fillId="48" borderId="52" xfId="0" applyFont="1" applyFill="1" applyBorder="1" applyAlignment="1">
      <alignment horizontal="center" vertical="center"/>
    </xf>
    <xf numFmtId="0" fontId="69" fillId="48" borderId="50" xfId="0" applyNumberFormat="1" applyFont="1" applyFill="1" applyBorder="1" applyAlignment="1">
      <alignment horizontal="center"/>
    </xf>
    <xf numFmtId="0" fontId="69" fillId="48" borderId="53" xfId="0" applyFont="1" applyFill="1" applyBorder="1" applyAlignment="1">
      <alignment horizontal="center" vertical="center"/>
    </xf>
    <xf numFmtId="0" fontId="68" fillId="17" borderId="41" xfId="0" applyNumberFormat="1" applyFont="1" applyFill="1" applyBorder="1" applyAlignment="1">
      <alignment horizontal="center" vertical="center"/>
    </xf>
    <xf numFmtId="0" fontId="68" fillId="17" borderId="54" xfId="0" applyNumberFormat="1" applyFont="1" applyFill="1" applyBorder="1" applyAlignment="1">
      <alignment horizontal="center" vertical="center"/>
    </xf>
    <xf numFmtId="0" fontId="81" fillId="48" borderId="52" xfId="0" applyFont="1" applyFill="1" applyBorder="1" applyAlignment="1">
      <alignment vertical="center" wrapText="1"/>
    </xf>
    <xf numFmtId="0" fontId="81" fillId="48" borderId="50" xfId="0" applyFont="1" applyFill="1" applyBorder="1" applyAlignment="1">
      <alignment horizontal="center" vertical="center" wrapText="1"/>
    </xf>
    <xf numFmtId="0" fontId="81" fillId="48" borderId="55" xfId="0" applyFont="1" applyFill="1" applyBorder="1" applyAlignment="1">
      <alignment horizontal="center" vertical="center" wrapText="1"/>
    </xf>
    <xf numFmtId="0" fontId="83" fillId="24" borderId="0" xfId="0" applyFont="1" applyFill="1" applyAlignment="1">
      <alignment horizontal="center"/>
    </xf>
    <xf numFmtId="0" fontId="69" fillId="24" borderId="0" xfId="0" applyNumberFormat="1" applyFont="1" applyFill="1" applyBorder="1" applyAlignment="1">
      <alignment horizontal="center" vertical="center"/>
    </xf>
    <xf numFmtId="16" fontId="69" fillId="24" borderId="0" xfId="0" applyNumberFormat="1" applyFont="1" applyFill="1" applyBorder="1" applyAlignment="1">
      <alignment horizontal="center" vertical="center"/>
    </xf>
    <xf numFmtId="20" fontId="69" fillId="24" borderId="0" xfId="0" applyNumberFormat="1" applyFont="1" applyFill="1" applyBorder="1" applyAlignment="1">
      <alignment horizontal="center" vertical="center"/>
    </xf>
    <xf numFmtId="0" fontId="69" fillId="24" borderId="0" xfId="0" applyFont="1" applyFill="1" applyBorder="1" applyAlignment="1">
      <alignment horizontal="center" vertical="center"/>
    </xf>
    <xf numFmtId="0" fontId="69" fillId="24" borderId="0" xfId="0" applyNumberFormat="1" applyFont="1" applyFill="1" applyBorder="1" applyAlignment="1">
      <alignment horizontal="center"/>
    </xf>
    <xf numFmtId="0" fontId="68" fillId="24" borderId="0" xfId="0" applyFont="1" applyFill="1" applyBorder="1" applyAlignment="1">
      <alignment horizontal="center" vertical="center"/>
    </xf>
    <xf numFmtId="0" fontId="68" fillId="6" borderId="0" xfId="0" applyFont="1" applyFill="1" applyBorder="1" applyAlignment="1">
      <alignment horizontal="center" vertical="center"/>
    </xf>
    <xf numFmtId="0" fontId="84" fillId="24" borderId="0" xfId="0" applyFont="1" applyFill="1" applyBorder="1" applyAlignment="1">
      <alignment vertical="center" wrapText="1"/>
    </xf>
    <xf numFmtId="0" fontId="84" fillId="24" borderId="0" xfId="0" applyFont="1" applyFill="1" applyBorder="1" applyAlignment="1">
      <alignment horizontal="center" vertical="center" wrapText="1"/>
    </xf>
    <xf numFmtId="0" fontId="72" fillId="24" borderId="56" xfId="0" applyFont="1" applyFill="1" applyBorder="1" applyAlignment="1">
      <alignment/>
    </xf>
    <xf numFmtId="0" fontId="73" fillId="24" borderId="0" xfId="0" applyFont="1" applyFill="1" applyBorder="1" applyAlignment="1">
      <alignment/>
    </xf>
    <xf numFmtId="0" fontId="72" fillId="24" borderId="57" xfId="0" applyFont="1" applyFill="1" applyBorder="1" applyAlignment="1">
      <alignment/>
    </xf>
    <xf numFmtId="0" fontId="68" fillId="24" borderId="0" xfId="0" applyFont="1" applyFill="1" applyBorder="1" applyAlignment="1">
      <alignment/>
    </xf>
    <xf numFmtId="0" fontId="68" fillId="2" borderId="0" xfId="0" applyFont="1" applyFill="1" applyBorder="1" applyAlignment="1">
      <alignment horizontal="center" vertical="center"/>
    </xf>
    <xf numFmtId="0" fontId="81" fillId="48" borderId="58" xfId="0" applyFont="1" applyFill="1" applyBorder="1" applyAlignment="1">
      <alignment/>
    </xf>
    <xf numFmtId="0" fontId="73" fillId="24" borderId="45" xfId="0" applyFont="1" applyFill="1" applyBorder="1" applyAlignment="1">
      <alignment/>
    </xf>
    <xf numFmtId="0" fontId="73" fillId="24" borderId="59" xfId="0" applyFont="1" applyFill="1" applyBorder="1" applyAlignment="1">
      <alignment/>
    </xf>
    <xf numFmtId="0" fontId="74" fillId="24" borderId="45" xfId="0" applyFont="1" applyFill="1" applyBorder="1" applyAlignment="1">
      <alignment/>
    </xf>
    <xf numFmtId="0" fontId="74" fillId="24" borderId="46" xfId="0" applyFont="1" applyFill="1" applyBorder="1" applyAlignment="1">
      <alignment/>
    </xf>
    <xf numFmtId="0" fontId="81" fillId="48" borderId="47" xfId="0" applyFont="1" applyFill="1" applyBorder="1" applyAlignment="1">
      <alignment/>
    </xf>
    <xf numFmtId="0" fontId="85" fillId="24" borderId="0" xfId="0" applyFont="1" applyFill="1" applyAlignment="1">
      <alignment horizontal="left"/>
    </xf>
    <xf numFmtId="0" fontId="76" fillId="43" borderId="0" xfId="0" applyFont="1" applyFill="1" applyAlignment="1">
      <alignment/>
    </xf>
    <xf numFmtId="0" fontId="86" fillId="24" borderId="0" xfId="0" applyFont="1" applyFill="1" applyAlignment="1">
      <alignment/>
    </xf>
    <xf numFmtId="0" fontId="72" fillId="24" borderId="60" xfId="0" applyFont="1" applyFill="1" applyBorder="1" applyAlignment="1">
      <alignment/>
    </xf>
    <xf numFmtId="0" fontId="73" fillId="24" borderId="61" xfId="0" applyFont="1" applyFill="1" applyBorder="1" applyAlignment="1">
      <alignment/>
    </xf>
    <xf numFmtId="0" fontId="74" fillId="24" borderId="61" xfId="0" applyFont="1" applyFill="1" applyBorder="1" applyAlignment="1">
      <alignment/>
    </xf>
    <xf numFmtId="0" fontId="77" fillId="24" borderId="0" xfId="0" applyFont="1" applyFill="1" applyAlignment="1">
      <alignment horizontal="center"/>
    </xf>
    <xf numFmtId="0" fontId="74" fillId="24" borderId="0" xfId="0" applyFont="1" applyFill="1" applyBorder="1" applyAlignment="1">
      <alignment/>
    </xf>
    <xf numFmtId="0" fontId="81" fillId="24" borderId="0" xfId="0" applyNumberFormat="1" applyFont="1" applyFill="1" applyBorder="1" applyAlignment="1">
      <alignment horizontal="center" vertical="center" wrapText="1"/>
    </xf>
    <xf numFmtId="0" fontId="81" fillId="24" borderId="0" xfId="0" applyFont="1" applyFill="1" applyBorder="1" applyAlignment="1">
      <alignment vertical="center" wrapText="1"/>
    </xf>
    <xf numFmtId="0" fontId="87" fillId="24" borderId="0" xfId="0" applyFont="1" applyFill="1" applyAlignment="1">
      <alignment/>
    </xf>
    <xf numFmtId="0" fontId="88" fillId="24" borderId="0" xfId="0" applyFont="1" applyFill="1" applyBorder="1" applyAlignment="1">
      <alignment vertical="center" wrapText="1"/>
    </xf>
    <xf numFmtId="0" fontId="88" fillId="24" borderId="0" xfId="0" applyFont="1" applyFill="1" applyAlignment="1">
      <alignment horizontal="left"/>
    </xf>
    <xf numFmtId="0" fontId="74" fillId="24" borderId="59" xfId="0" applyFont="1" applyFill="1" applyBorder="1" applyAlignment="1">
      <alignment/>
    </xf>
    <xf numFmtId="0" fontId="69" fillId="24" borderId="0" xfId="0" applyNumberFormat="1" applyFont="1" applyFill="1" applyAlignment="1">
      <alignment horizontal="center"/>
    </xf>
    <xf numFmtId="0" fontId="69" fillId="48" borderId="58" xfId="0" applyNumberFormat="1" applyFont="1" applyFill="1" applyBorder="1" applyAlignment="1">
      <alignment horizontal="center" vertical="center"/>
    </xf>
    <xf numFmtId="0" fontId="69" fillId="48" borderId="62" xfId="0" applyNumberFormat="1" applyFont="1" applyFill="1" applyBorder="1" applyAlignment="1">
      <alignment horizontal="center" vertical="center"/>
    </xf>
    <xf numFmtId="16" fontId="69" fillId="48" borderId="62" xfId="0" applyNumberFormat="1" applyFont="1" applyFill="1" applyBorder="1" applyAlignment="1">
      <alignment horizontal="center" vertical="center"/>
    </xf>
    <xf numFmtId="20" fontId="69" fillId="48" borderId="62" xfId="0" applyNumberFormat="1" applyFont="1" applyFill="1" applyBorder="1" applyAlignment="1">
      <alignment horizontal="center" vertical="center"/>
    </xf>
    <xf numFmtId="0" fontId="69" fillId="48" borderId="63" xfId="0" applyNumberFormat="1" applyFont="1" applyFill="1" applyBorder="1" applyAlignment="1">
      <alignment horizontal="center" vertical="center"/>
    </xf>
    <xf numFmtId="0" fontId="69" fillId="48" borderId="31" xfId="0" applyNumberFormat="1" applyFont="1" applyFill="1" applyBorder="1" applyAlignment="1">
      <alignment horizontal="center" vertical="center"/>
    </xf>
    <xf numFmtId="0" fontId="69" fillId="48" borderId="64" xfId="0" applyNumberFormat="1" applyFont="1" applyFill="1" applyBorder="1" applyAlignment="1">
      <alignment horizontal="center" vertical="center"/>
    </xf>
    <xf numFmtId="0" fontId="68" fillId="2" borderId="41" xfId="0" applyNumberFormat="1" applyFont="1" applyFill="1" applyBorder="1" applyAlignment="1">
      <alignment horizontal="center" vertical="center"/>
    </xf>
    <xf numFmtId="0" fontId="68" fillId="50" borderId="0" xfId="0" applyNumberFormat="1" applyFont="1" applyFill="1" applyBorder="1" applyAlignment="1">
      <alignment horizontal="center" vertical="center"/>
    </xf>
    <xf numFmtId="0" fontId="68" fillId="51" borderId="0" xfId="0" applyFont="1" applyFill="1" applyBorder="1" applyAlignment="1">
      <alignment horizontal="center" vertical="center"/>
    </xf>
    <xf numFmtId="0" fontId="69" fillId="48" borderId="65" xfId="0" applyNumberFormat="1" applyFont="1" applyFill="1" applyBorder="1" applyAlignment="1">
      <alignment horizontal="center" vertical="center"/>
    </xf>
    <xf numFmtId="0" fontId="69" fillId="48" borderId="66" xfId="0" applyNumberFormat="1" applyFont="1" applyFill="1" applyBorder="1" applyAlignment="1">
      <alignment horizontal="center" vertical="center"/>
    </xf>
    <xf numFmtId="16" fontId="69" fillId="48" borderId="66" xfId="0" applyNumberFormat="1" applyFont="1" applyFill="1" applyBorder="1" applyAlignment="1">
      <alignment horizontal="center" vertical="center"/>
    </xf>
    <xf numFmtId="20" fontId="69" fillId="48" borderId="66" xfId="0" applyNumberFormat="1" applyFont="1" applyFill="1" applyBorder="1" applyAlignment="1">
      <alignment horizontal="center" vertical="center"/>
    </xf>
    <xf numFmtId="0" fontId="68" fillId="52" borderId="0" xfId="0" applyNumberFormat="1" applyFont="1" applyFill="1" applyBorder="1" applyAlignment="1">
      <alignment horizontal="center" vertical="center"/>
    </xf>
    <xf numFmtId="0" fontId="68" fillId="50" borderId="0" xfId="0" applyFont="1" applyFill="1" applyBorder="1" applyAlignment="1">
      <alignment horizontal="center" vertical="center"/>
    </xf>
    <xf numFmtId="0" fontId="69" fillId="48" borderId="67" xfId="0" applyNumberFormat="1" applyFont="1" applyFill="1" applyBorder="1" applyAlignment="1">
      <alignment horizontal="center" vertical="center"/>
    </xf>
    <xf numFmtId="0" fontId="69" fillId="48" borderId="68" xfId="0" applyNumberFormat="1" applyFont="1" applyFill="1" applyBorder="1" applyAlignment="1">
      <alignment horizontal="center" vertical="center"/>
    </xf>
    <xf numFmtId="16" fontId="69" fillId="48" borderId="68" xfId="0" applyNumberFormat="1" applyFont="1" applyFill="1" applyBorder="1" applyAlignment="1">
      <alignment horizontal="center" vertical="center"/>
    </xf>
    <xf numFmtId="20" fontId="69" fillId="48" borderId="68" xfId="0" applyNumberFormat="1" applyFont="1" applyFill="1" applyBorder="1" applyAlignment="1">
      <alignment horizontal="center" vertical="center"/>
    </xf>
    <xf numFmtId="0" fontId="68" fillId="53" borderId="0" xfId="0" applyNumberFormat="1" applyFont="1" applyFill="1" applyBorder="1" applyAlignment="1">
      <alignment horizontal="center" vertical="center"/>
    </xf>
    <xf numFmtId="0" fontId="68" fillId="53" borderId="0" xfId="0" applyFont="1" applyFill="1" applyBorder="1" applyAlignment="1">
      <alignment horizontal="center" vertical="center"/>
    </xf>
    <xf numFmtId="0" fontId="69" fillId="48" borderId="69" xfId="0" applyFont="1" applyFill="1" applyBorder="1" applyAlignment="1">
      <alignment horizontal="center"/>
    </xf>
    <xf numFmtId="0" fontId="69" fillId="48" borderId="69" xfId="0" applyNumberFormat="1" applyFont="1" applyFill="1" applyBorder="1" applyAlignment="1">
      <alignment horizontal="center" vertical="center"/>
    </xf>
    <xf numFmtId="0" fontId="69" fillId="48" borderId="70" xfId="0" applyNumberFormat="1" applyFont="1" applyFill="1" applyBorder="1" applyAlignment="1">
      <alignment horizontal="center" vertical="center"/>
    </xf>
    <xf numFmtId="0" fontId="68" fillId="2" borderId="71" xfId="0" applyNumberFormat="1" applyFont="1" applyFill="1" applyBorder="1" applyAlignment="1">
      <alignment horizontal="center" vertical="center"/>
    </xf>
    <xf numFmtId="0" fontId="68" fillId="54" borderId="0" xfId="0" applyFont="1" applyFill="1" applyBorder="1" applyAlignment="1">
      <alignment horizontal="center" vertical="center"/>
    </xf>
    <xf numFmtId="0" fontId="86" fillId="24" borderId="0" xfId="0" applyFont="1" applyFill="1" applyBorder="1" applyAlignment="1">
      <alignment/>
    </xf>
    <xf numFmtId="0" fontId="69" fillId="48" borderId="72" xfId="0" applyNumberFormat="1" applyFont="1" applyFill="1" applyBorder="1" applyAlignment="1">
      <alignment horizontal="center" vertical="center"/>
    </xf>
    <xf numFmtId="0" fontId="69" fillId="48" borderId="73" xfId="0" applyNumberFormat="1" applyFont="1" applyFill="1" applyBorder="1" applyAlignment="1">
      <alignment horizontal="center" vertical="center"/>
    </xf>
    <xf numFmtId="16" fontId="69" fillId="48" borderId="73" xfId="0" applyNumberFormat="1" applyFont="1" applyFill="1" applyBorder="1" applyAlignment="1">
      <alignment horizontal="center" vertical="center"/>
    </xf>
    <xf numFmtId="20" fontId="69" fillId="48" borderId="73" xfId="0" applyNumberFormat="1" applyFont="1" applyFill="1" applyBorder="1" applyAlignment="1">
      <alignment horizontal="center" vertical="center"/>
    </xf>
    <xf numFmtId="0" fontId="69" fillId="48" borderId="74" xfId="0" applyFont="1" applyFill="1" applyBorder="1" applyAlignment="1">
      <alignment horizontal="center" vertical="center"/>
    </xf>
    <xf numFmtId="0" fontId="69" fillId="48" borderId="37" xfId="0" applyFont="1" applyFill="1" applyBorder="1" applyAlignment="1">
      <alignment horizontal="center" vertical="center"/>
    </xf>
    <xf numFmtId="0" fontId="68" fillId="51" borderId="0" xfId="0" applyNumberFormat="1" applyFont="1" applyFill="1" applyBorder="1" applyAlignment="1">
      <alignment horizontal="center" vertical="center"/>
    </xf>
    <xf numFmtId="0" fontId="68" fillId="24" borderId="0" xfId="0" applyFont="1" applyFill="1" applyAlignment="1">
      <alignment horizontal="left"/>
    </xf>
    <xf numFmtId="0" fontId="68" fillId="24" borderId="0" xfId="0" applyNumberFormat="1" applyFont="1" applyFill="1" applyAlignment="1">
      <alignment/>
    </xf>
    <xf numFmtId="0" fontId="68" fillId="24" borderId="0" xfId="0" applyNumberFormat="1" applyFont="1" applyFill="1" applyAlignment="1">
      <alignment horizontal="center"/>
    </xf>
    <xf numFmtId="0" fontId="89" fillId="55" borderId="38" xfId="0" applyFont="1" applyFill="1" applyBorder="1" applyAlignment="1">
      <alignment horizontal="center"/>
    </xf>
    <xf numFmtId="0" fontId="88" fillId="43" borderId="0" xfId="0" applyFont="1" applyFill="1" applyBorder="1" applyAlignment="1">
      <alignment vertical="center" wrapText="1"/>
    </xf>
    <xf numFmtId="0" fontId="72" fillId="24" borderId="0" xfId="0" applyNumberFormat="1" applyFont="1" applyFill="1" applyAlignment="1">
      <alignment/>
    </xf>
    <xf numFmtId="0" fontId="77" fillId="44" borderId="27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/>
    </xf>
    <xf numFmtId="0" fontId="68" fillId="56" borderId="0" xfId="0" applyFont="1" applyFill="1" applyAlignment="1">
      <alignment/>
    </xf>
    <xf numFmtId="0" fontId="90" fillId="43" borderId="0" xfId="0" applyFont="1" applyFill="1" applyAlignment="1">
      <alignment/>
    </xf>
    <xf numFmtId="0" fontId="68" fillId="43" borderId="0" xfId="0" applyNumberFormat="1" applyFont="1" applyFill="1" applyAlignment="1">
      <alignment/>
    </xf>
    <xf numFmtId="0" fontId="79" fillId="43" borderId="0" xfId="0" applyFont="1" applyFill="1" applyAlignment="1">
      <alignment/>
    </xf>
    <xf numFmtId="0" fontId="69" fillId="43" borderId="0" xfId="0" applyFont="1" applyFill="1" applyAlignment="1">
      <alignment horizontal="left"/>
    </xf>
    <xf numFmtId="0" fontId="89" fillId="57" borderId="38" xfId="0" applyFont="1" applyFill="1" applyBorder="1" applyAlignment="1">
      <alignment horizontal="center"/>
    </xf>
    <xf numFmtId="0" fontId="69" fillId="43" borderId="0" xfId="0" applyFont="1" applyFill="1" applyBorder="1" applyAlignment="1">
      <alignment/>
    </xf>
    <xf numFmtId="0" fontId="77" fillId="58" borderId="22" xfId="0" applyFont="1" applyFill="1" applyBorder="1" applyAlignment="1">
      <alignment horizontal="center" vertical="center"/>
    </xf>
    <xf numFmtId="0" fontId="77" fillId="58" borderId="23" xfId="0" applyFont="1" applyFill="1" applyBorder="1" applyAlignment="1">
      <alignment horizontal="center" vertical="center"/>
    </xf>
    <xf numFmtId="0" fontId="77" fillId="58" borderId="27" xfId="0" applyFont="1" applyFill="1" applyBorder="1" applyAlignment="1">
      <alignment horizontal="center" vertical="center" wrapText="1"/>
    </xf>
    <xf numFmtId="0" fontId="78" fillId="43" borderId="0" xfId="0" applyFont="1" applyFill="1" applyBorder="1" applyAlignment="1">
      <alignment horizontal="center"/>
    </xf>
    <xf numFmtId="0" fontId="77" fillId="58" borderId="30" xfId="0" applyFont="1" applyFill="1" applyBorder="1" applyAlignment="1">
      <alignment horizontal="center" vertical="center" wrapText="1"/>
    </xf>
    <xf numFmtId="0" fontId="77" fillId="58" borderId="31" xfId="0" applyFont="1" applyFill="1" applyBorder="1" applyAlignment="1">
      <alignment horizontal="center" vertical="center" wrapText="1"/>
    </xf>
    <xf numFmtId="0" fontId="77" fillId="58" borderId="32" xfId="0" applyFont="1" applyFill="1" applyBorder="1" applyAlignment="1">
      <alignment horizontal="center" vertical="center" wrapText="1"/>
    </xf>
    <xf numFmtId="0" fontId="76" fillId="43" borderId="0" xfId="0" applyFont="1" applyFill="1" applyAlignment="1">
      <alignment horizontal="left"/>
    </xf>
    <xf numFmtId="0" fontId="91" fillId="43" borderId="0" xfId="0" applyFont="1" applyFill="1" applyAlignment="1">
      <alignment/>
    </xf>
    <xf numFmtId="0" fontId="69" fillId="43" borderId="45" xfId="0" applyFont="1" applyFill="1" applyBorder="1" applyAlignment="1">
      <alignment/>
    </xf>
    <xf numFmtId="0" fontId="69" fillId="43" borderId="46" xfId="0" applyFont="1" applyFill="1" applyBorder="1" applyAlignment="1">
      <alignment/>
    </xf>
    <xf numFmtId="0" fontId="69" fillId="23" borderId="22" xfId="0" applyNumberFormat="1" applyFont="1" applyFill="1" applyBorder="1" applyAlignment="1">
      <alignment horizontal="center" vertical="center"/>
    </xf>
    <xf numFmtId="0" fontId="69" fillId="23" borderId="26" xfId="0" applyNumberFormat="1" applyFont="1" applyFill="1" applyBorder="1" applyAlignment="1">
      <alignment horizontal="center" vertical="center"/>
    </xf>
    <xf numFmtId="16" fontId="69" fillId="23" borderId="26" xfId="0" applyNumberFormat="1" applyFont="1" applyFill="1" applyBorder="1" applyAlignment="1">
      <alignment horizontal="center" vertical="center"/>
    </xf>
    <xf numFmtId="20" fontId="69" fillId="23" borderId="26" xfId="0" applyNumberFormat="1" applyFont="1" applyFill="1" applyBorder="1" applyAlignment="1">
      <alignment horizontal="center" vertical="center"/>
    </xf>
    <xf numFmtId="0" fontId="69" fillId="23" borderId="49" xfId="0" applyNumberFormat="1" applyFont="1" applyFill="1" applyBorder="1" applyAlignment="1">
      <alignment horizontal="center" vertical="center"/>
    </xf>
    <xf numFmtId="0" fontId="69" fillId="23" borderId="69" xfId="0" applyFont="1" applyFill="1" applyBorder="1" applyAlignment="1">
      <alignment horizontal="center"/>
    </xf>
    <xf numFmtId="0" fontId="69" fillId="23" borderId="69" xfId="0" applyNumberFormat="1" applyFont="1" applyFill="1" applyBorder="1" applyAlignment="1">
      <alignment horizontal="center" vertical="center"/>
    </xf>
    <xf numFmtId="0" fontId="69" fillId="23" borderId="70" xfId="0" applyNumberFormat="1" applyFont="1" applyFill="1" applyBorder="1" applyAlignment="1">
      <alignment horizontal="center" vertical="center"/>
    </xf>
    <xf numFmtId="0" fontId="69" fillId="23" borderId="24" xfId="0" applyFont="1" applyFill="1" applyBorder="1" applyAlignment="1">
      <alignment horizontal="center" vertical="center"/>
    </xf>
    <xf numFmtId="0" fontId="69" fillId="23" borderId="23" xfId="0" applyFont="1" applyFill="1" applyBorder="1" applyAlignment="1">
      <alignment horizontal="center"/>
    </xf>
    <xf numFmtId="0" fontId="69" fillId="23" borderId="25" xfId="0" applyFont="1" applyFill="1" applyBorder="1" applyAlignment="1">
      <alignment horizontal="center" vertical="center"/>
    </xf>
    <xf numFmtId="0" fontId="68" fillId="4" borderId="75" xfId="0" applyNumberFormat="1" applyFont="1" applyFill="1" applyBorder="1" applyAlignment="1">
      <alignment horizontal="center" vertical="center"/>
    </xf>
    <xf numFmtId="0" fontId="68" fillId="4" borderId="14" xfId="0" applyNumberFormat="1" applyFont="1" applyFill="1" applyBorder="1" applyAlignment="1">
      <alignment horizontal="center" vertical="center"/>
    </xf>
    <xf numFmtId="0" fontId="68" fillId="4" borderId="35" xfId="0" applyNumberFormat="1" applyFont="1" applyFill="1" applyBorder="1" applyAlignment="1">
      <alignment horizontal="center" vertical="center"/>
    </xf>
    <xf numFmtId="0" fontId="68" fillId="4" borderId="0" xfId="0" applyFont="1" applyFill="1" applyBorder="1" applyAlignment="1">
      <alignment horizontal="center" vertical="center"/>
    </xf>
    <xf numFmtId="0" fontId="81" fillId="23" borderId="14" xfId="0" applyFont="1" applyFill="1" applyBorder="1" applyAlignment="1">
      <alignment horizontal="center" vertical="center" wrapText="1"/>
    </xf>
    <xf numFmtId="0" fontId="81" fillId="23" borderId="37" xfId="0" applyFont="1" applyFill="1" applyBorder="1" applyAlignment="1">
      <alignment horizontal="center" vertical="center" wrapText="1"/>
    </xf>
    <xf numFmtId="0" fontId="76" fillId="43" borderId="0" xfId="0" applyFont="1" applyFill="1" applyAlignment="1">
      <alignment horizontal="center"/>
    </xf>
    <xf numFmtId="0" fontId="69" fillId="43" borderId="0" xfId="0" applyNumberFormat="1" applyFont="1" applyFill="1" applyBorder="1" applyAlignment="1">
      <alignment horizontal="center" vertical="center"/>
    </xf>
    <xf numFmtId="16" fontId="69" fillId="43" borderId="0" xfId="0" applyNumberFormat="1" applyFont="1" applyFill="1" applyBorder="1" applyAlignment="1">
      <alignment horizontal="center" vertical="center"/>
    </xf>
    <xf numFmtId="20" fontId="69" fillId="43" borderId="0" xfId="0" applyNumberFormat="1" applyFont="1" applyFill="1" applyBorder="1" applyAlignment="1">
      <alignment horizontal="center" vertical="center"/>
    </xf>
    <xf numFmtId="0" fontId="69" fillId="43" borderId="0" xfId="0" applyFont="1" applyFill="1" applyBorder="1" applyAlignment="1">
      <alignment horizontal="center" vertical="center"/>
    </xf>
    <xf numFmtId="0" fontId="69" fillId="43" borderId="0" xfId="0" applyNumberFormat="1" applyFont="1" applyFill="1" applyBorder="1" applyAlignment="1">
      <alignment horizontal="center"/>
    </xf>
    <xf numFmtId="0" fontId="68" fillId="16" borderId="71" xfId="0" applyNumberFormat="1" applyFont="1" applyFill="1" applyBorder="1" applyAlignment="1">
      <alignment horizontal="center" vertical="center"/>
    </xf>
    <xf numFmtId="0" fontId="68" fillId="16" borderId="41" xfId="0" applyNumberFormat="1" applyFont="1" applyFill="1" applyBorder="1" applyAlignment="1">
      <alignment horizontal="center" vertical="center"/>
    </xf>
    <xf numFmtId="0" fontId="68" fillId="16" borderId="54" xfId="0" applyNumberFormat="1" applyFont="1" applyFill="1" applyBorder="1" applyAlignment="1">
      <alignment horizontal="center" vertical="center"/>
    </xf>
    <xf numFmtId="0" fontId="68" fillId="16" borderId="0" xfId="0" applyFont="1" applyFill="1" applyBorder="1" applyAlignment="1">
      <alignment horizontal="center" vertical="center"/>
    </xf>
    <xf numFmtId="0" fontId="81" fillId="23" borderId="55" xfId="0" applyFont="1" applyFill="1" applyBorder="1" applyAlignment="1">
      <alignment horizontal="center" vertical="center" wrapText="1"/>
    </xf>
    <xf numFmtId="0" fontId="69" fillId="43" borderId="60" xfId="0" applyFont="1" applyFill="1" applyBorder="1" applyAlignment="1">
      <alignment/>
    </xf>
    <xf numFmtId="0" fontId="69" fillId="43" borderId="57" xfId="0" applyFont="1" applyFill="1" applyBorder="1" applyAlignment="1">
      <alignment/>
    </xf>
    <xf numFmtId="0" fontId="68" fillId="4" borderId="76" xfId="0" applyNumberFormat="1" applyFont="1" applyFill="1" applyBorder="1" applyAlignment="1">
      <alignment horizontal="center" vertical="center"/>
    </xf>
    <xf numFmtId="0" fontId="68" fillId="4" borderId="17" xfId="0" applyNumberFormat="1" applyFont="1" applyFill="1" applyBorder="1" applyAlignment="1">
      <alignment horizontal="center" vertical="center"/>
    </xf>
    <xf numFmtId="0" fontId="68" fillId="4" borderId="44" xfId="0" applyNumberFormat="1" applyFont="1" applyFill="1" applyBorder="1" applyAlignment="1">
      <alignment horizontal="center" vertical="center"/>
    </xf>
    <xf numFmtId="0" fontId="84" fillId="43" borderId="0" xfId="0" applyFont="1" applyFill="1" applyBorder="1" applyAlignment="1">
      <alignment vertical="center" wrapText="1"/>
    </xf>
    <xf numFmtId="0" fontId="84" fillId="43" borderId="0" xfId="0" applyFont="1" applyFill="1" applyBorder="1" applyAlignment="1">
      <alignment horizontal="center" vertical="center" wrapText="1"/>
    </xf>
    <xf numFmtId="0" fontId="68" fillId="56" borderId="0" xfId="0" applyFont="1" applyFill="1" applyBorder="1" applyAlignment="1">
      <alignment horizontal="center" vertical="center"/>
    </xf>
    <xf numFmtId="0" fontId="68" fillId="43" borderId="0" xfId="0" applyFont="1" applyFill="1" applyBorder="1" applyAlignment="1">
      <alignment horizontal="center" vertical="center"/>
    </xf>
    <xf numFmtId="0" fontId="81" fillId="23" borderId="58" xfId="0" applyFont="1" applyFill="1" applyBorder="1" applyAlignment="1">
      <alignment/>
    </xf>
    <xf numFmtId="0" fontId="69" fillId="43" borderId="61" xfId="0" applyFont="1" applyFill="1" applyBorder="1" applyAlignment="1">
      <alignment/>
    </xf>
    <xf numFmtId="0" fontId="69" fillId="43" borderId="0" xfId="0" applyNumberFormat="1" applyFont="1" applyFill="1" applyAlignment="1">
      <alignment/>
    </xf>
    <xf numFmtId="0" fontId="81" fillId="23" borderId="47" xfId="0" applyFont="1" applyFill="1" applyBorder="1" applyAlignment="1">
      <alignment/>
    </xf>
    <xf numFmtId="0" fontId="69" fillId="43" borderId="0" xfId="0" applyNumberFormat="1" applyFont="1" applyFill="1" applyAlignment="1">
      <alignment horizontal="center"/>
    </xf>
    <xf numFmtId="0" fontId="79" fillId="56" borderId="0" xfId="0" applyFont="1" applyFill="1" applyAlignment="1">
      <alignment/>
    </xf>
    <xf numFmtId="0" fontId="78" fillId="59" borderId="77" xfId="0" applyFont="1" applyFill="1" applyBorder="1" applyAlignment="1">
      <alignment horizontal="center" vertical="center"/>
    </xf>
    <xf numFmtId="0" fontId="78" fillId="60" borderId="77" xfId="0" applyFont="1" applyFill="1" applyBorder="1" applyAlignment="1">
      <alignment horizontal="center" vertical="center" wrapText="1"/>
    </xf>
    <xf numFmtId="0" fontId="78" fillId="61" borderId="28" xfId="0" applyFont="1" applyFill="1" applyBorder="1" applyAlignment="1">
      <alignment horizontal="center" vertical="center"/>
    </xf>
    <xf numFmtId="0" fontId="78" fillId="62" borderId="29" xfId="0" applyFont="1" applyFill="1" applyBorder="1" applyAlignment="1">
      <alignment horizontal="center" vertical="center"/>
    </xf>
    <xf numFmtId="0" fontId="78" fillId="63" borderId="0" xfId="0" applyFont="1" applyFill="1" applyBorder="1" applyAlignment="1">
      <alignment horizontal="center"/>
    </xf>
    <xf numFmtId="0" fontId="69" fillId="43" borderId="78" xfId="0" applyFont="1" applyFill="1" applyBorder="1" applyAlignment="1">
      <alignment/>
    </xf>
    <xf numFmtId="0" fontId="69" fillId="43" borderId="56" xfId="0" applyFont="1" applyFill="1" applyBorder="1" applyAlignment="1">
      <alignment/>
    </xf>
    <xf numFmtId="0" fontId="68" fillId="43" borderId="0" xfId="0" applyFont="1" applyFill="1" applyBorder="1" applyAlignment="1">
      <alignment/>
    </xf>
    <xf numFmtId="0" fontId="91" fillId="43" borderId="45" xfId="0" applyFont="1" applyFill="1" applyBorder="1" applyAlignment="1">
      <alignment/>
    </xf>
    <xf numFmtId="0" fontId="81" fillId="43" borderId="0" xfId="0" applyNumberFormat="1" applyFont="1" applyFill="1" applyBorder="1" applyAlignment="1">
      <alignment horizontal="center" vertical="center" wrapText="1"/>
    </xf>
    <xf numFmtId="0" fontId="81" fillId="43" borderId="0" xfId="0" applyFont="1" applyFill="1" applyBorder="1" applyAlignment="1">
      <alignment vertical="center" wrapText="1"/>
    </xf>
    <xf numFmtId="0" fontId="92" fillId="56" borderId="0" xfId="0" applyFont="1" applyFill="1" applyBorder="1" applyAlignment="1">
      <alignment vertical="center" wrapText="1"/>
    </xf>
    <xf numFmtId="0" fontId="92" fillId="43" borderId="0" xfId="0" applyFont="1" applyFill="1" applyAlignment="1">
      <alignment/>
    </xf>
    <xf numFmtId="0" fontId="76" fillId="43" borderId="0" xfId="0" applyFont="1" applyFill="1" applyAlignment="1">
      <alignment horizontal="left" vertical="top"/>
    </xf>
    <xf numFmtId="0" fontId="76" fillId="43" borderId="0" xfId="0" applyFont="1" applyFill="1" applyAlignment="1">
      <alignment horizontal="center" vertical="top"/>
    </xf>
    <xf numFmtId="0" fontId="69" fillId="43" borderId="59" xfId="0" applyFont="1" applyFill="1" applyBorder="1" applyAlignment="1">
      <alignment/>
    </xf>
    <xf numFmtId="0" fontId="69" fillId="23" borderId="62" xfId="0" applyNumberFormat="1" applyFont="1" applyFill="1" applyBorder="1" applyAlignment="1">
      <alignment horizontal="center" vertical="center"/>
    </xf>
    <xf numFmtId="16" fontId="69" fillId="23" borderId="62" xfId="0" applyNumberFormat="1" applyFont="1" applyFill="1" applyBorder="1" applyAlignment="1">
      <alignment horizontal="center" vertical="center"/>
    </xf>
    <xf numFmtId="20" fontId="69" fillId="23" borderId="62" xfId="0" applyNumberFormat="1" applyFont="1" applyFill="1" applyBorder="1" applyAlignment="1">
      <alignment horizontal="center" vertical="center"/>
    </xf>
    <xf numFmtId="0" fontId="69" fillId="23" borderId="34" xfId="0" applyNumberFormat="1" applyFont="1" applyFill="1" applyBorder="1" applyAlignment="1">
      <alignment horizontal="center" vertical="center"/>
    </xf>
    <xf numFmtId="0" fontId="69" fillId="23" borderId="14" xfId="0" applyFont="1" applyFill="1" applyBorder="1" applyAlignment="1">
      <alignment horizontal="center"/>
    </xf>
    <xf numFmtId="0" fontId="69" fillId="23" borderId="14" xfId="0" applyNumberFormat="1" applyFont="1" applyFill="1" applyBorder="1" applyAlignment="1">
      <alignment horizontal="center" vertical="center"/>
    </xf>
    <xf numFmtId="0" fontId="69" fillId="23" borderId="15" xfId="0" applyNumberFormat="1" applyFont="1" applyFill="1" applyBorder="1" applyAlignment="1">
      <alignment horizontal="center" vertical="center"/>
    </xf>
    <xf numFmtId="0" fontId="69" fillId="23" borderId="30" xfId="0" applyFont="1" applyFill="1" applyBorder="1" applyAlignment="1">
      <alignment horizontal="center" vertical="center"/>
    </xf>
    <xf numFmtId="0" fontId="69" fillId="23" borderId="31" xfId="0" applyFont="1" applyFill="1" applyBorder="1" applyAlignment="1">
      <alignment horizontal="center"/>
    </xf>
    <xf numFmtId="0" fontId="69" fillId="23" borderId="32" xfId="0" applyFont="1" applyFill="1" applyBorder="1" applyAlignment="1">
      <alignment horizontal="center" vertical="center"/>
    </xf>
    <xf numFmtId="0" fontId="89" fillId="64" borderId="79" xfId="0" applyFont="1" applyFill="1" applyBorder="1" applyAlignment="1">
      <alignment horizontal="center"/>
    </xf>
    <xf numFmtId="0" fontId="89" fillId="43" borderId="0" xfId="0" applyFont="1" applyFill="1" applyAlignment="1">
      <alignment/>
    </xf>
    <xf numFmtId="0" fontId="68" fillId="43" borderId="0" xfId="0" applyNumberFormat="1" applyFont="1" applyFill="1" applyAlignment="1">
      <alignment horizontal="center"/>
    </xf>
    <xf numFmtId="0" fontId="79" fillId="43" borderId="0" xfId="0" applyFont="1" applyFill="1" applyAlignment="1">
      <alignment horizontal="center"/>
    </xf>
    <xf numFmtId="0" fontId="68" fillId="43" borderId="45" xfId="0" applyFont="1" applyFill="1" applyBorder="1" applyAlignment="1">
      <alignment/>
    </xf>
    <xf numFmtId="0" fontId="69" fillId="43" borderId="80" xfId="0" applyFont="1" applyFill="1" applyBorder="1" applyAlignment="1">
      <alignment/>
    </xf>
    <xf numFmtId="0" fontId="93" fillId="56" borderId="0" xfId="0" applyFont="1" applyFill="1" applyAlignment="1">
      <alignment/>
    </xf>
    <xf numFmtId="0" fontId="93" fillId="43" borderId="0" xfId="0" applyFont="1" applyFill="1" applyAlignment="1">
      <alignment/>
    </xf>
    <xf numFmtId="0" fontId="69" fillId="23" borderId="48" xfId="0" applyNumberFormat="1" applyFont="1" applyFill="1" applyBorder="1" applyAlignment="1">
      <alignment horizontal="center" vertical="center"/>
    </xf>
    <xf numFmtId="16" fontId="69" fillId="23" borderId="48" xfId="0" applyNumberFormat="1" applyFont="1" applyFill="1" applyBorder="1" applyAlignment="1">
      <alignment horizontal="center" vertical="center"/>
    </xf>
    <xf numFmtId="20" fontId="69" fillId="23" borderId="48" xfId="0" applyNumberFormat="1" applyFont="1" applyFill="1" applyBorder="1" applyAlignment="1">
      <alignment horizontal="center" vertical="center"/>
    </xf>
    <xf numFmtId="0" fontId="69" fillId="26" borderId="0" xfId="0" applyFont="1" applyFill="1" applyAlignment="1">
      <alignment/>
    </xf>
    <xf numFmtId="0" fontId="81" fillId="26" borderId="0" xfId="0" applyFont="1" applyFill="1" applyBorder="1" applyAlignment="1">
      <alignment vertical="center" wrapText="1"/>
    </xf>
    <xf numFmtId="0" fontId="81" fillId="26" borderId="0" xfId="0" applyNumberFormat="1" applyFont="1" applyFill="1" applyBorder="1" applyAlignment="1">
      <alignment horizontal="center" vertical="center" wrapText="1"/>
    </xf>
    <xf numFmtId="0" fontId="76" fillId="26" borderId="0" xfId="0" applyFont="1" applyFill="1" applyAlignment="1">
      <alignment/>
    </xf>
    <xf numFmtId="0" fontId="87" fillId="26" borderId="0" xfId="0" applyFont="1" applyFill="1" applyAlignment="1">
      <alignment/>
    </xf>
    <xf numFmtId="0" fontId="88" fillId="26" borderId="0" xfId="0" applyFont="1" applyFill="1" applyBorder="1" applyAlignment="1">
      <alignment vertical="center" wrapText="1"/>
    </xf>
    <xf numFmtId="0" fontId="88" fillId="26" borderId="0" xfId="0" applyFont="1" applyFill="1" applyAlignment="1">
      <alignment/>
    </xf>
    <xf numFmtId="0" fontId="69" fillId="26" borderId="0" xfId="0" applyFont="1" applyFill="1" applyAlignment="1">
      <alignment horizontal="left"/>
    </xf>
    <xf numFmtId="0" fontId="76" fillId="26" borderId="0" xfId="0" applyFont="1" applyFill="1" applyAlignment="1">
      <alignment horizontal="center"/>
    </xf>
    <xf numFmtId="0" fontId="69" fillId="26" borderId="0" xfId="0" applyNumberFormat="1" applyFont="1" applyFill="1" applyAlignment="1">
      <alignment/>
    </xf>
    <xf numFmtId="0" fontId="89" fillId="65" borderId="38" xfId="0" applyFont="1" applyFill="1" applyBorder="1" applyAlignment="1">
      <alignment horizontal="center"/>
    </xf>
    <xf numFmtId="0" fontId="69" fillId="26" borderId="0" xfId="0" applyFont="1" applyFill="1" applyBorder="1" applyAlignment="1">
      <alignment/>
    </xf>
    <xf numFmtId="0" fontId="77" fillId="66" borderId="27" xfId="0" applyFont="1" applyFill="1" applyBorder="1" applyAlignment="1">
      <alignment horizontal="center" vertical="center"/>
    </xf>
    <xf numFmtId="0" fontId="77" fillId="66" borderId="23" xfId="0" applyFont="1" applyFill="1" applyBorder="1" applyAlignment="1">
      <alignment horizontal="center" vertical="center"/>
    </xf>
    <xf numFmtId="0" fontId="77" fillId="66" borderId="26" xfId="0" applyFont="1" applyFill="1" applyBorder="1" applyAlignment="1">
      <alignment horizontal="center" vertical="center"/>
    </xf>
    <xf numFmtId="0" fontId="77" fillId="66" borderId="27" xfId="0" applyFont="1" applyFill="1" applyBorder="1" applyAlignment="1">
      <alignment horizontal="center" vertical="center" wrapText="1"/>
    </xf>
    <xf numFmtId="0" fontId="79" fillId="26" borderId="0" xfId="0" applyFont="1" applyFill="1" applyAlignment="1">
      <alignment/>
    </xf>
    <xf numFmtId="0" fontId="77" fillId="66" borderId="81" xfId="0" applyFont="1" applyFill="1" applyBorder="1" applyAlignment="1">
      <alignment horizontal="center" vertical="center" wrapText="1"/>
    </xf>
    <xf numFmtId="0" fontId="77" fillId="66" borderId="82" xfId="0" applyFont="1" applyFill="1" applyBorder="1" applyAlignment="1">
      <alignment horizontal="center" vertical="center" wrapText="1"/>
    </xf>
    <xf numFmtId="0" fontId="77" fillId="66" borderId="35" xfId="0" applyFont="1" applyFill="1" applyBorder="1" applyAlignment="1">
      <alignment horizontal="center" vertical="center" wrapText="1"/>
    </xf>
    <xf numFmtId="0" fontId="76" fillId="26" borderId="0" xfId="0" applyFont="1" applyFill="1" applyAlignment="1">
      <alignment horizontal="left"/>
    </xf>
    <xf numFmtId="0" fontId="91" fillId="26" borderId="0" xfId="0" applyFont="1" applyFill="1" applyAlignment="1">
      <alignment/>
    </xf>
    <xf numFmtId="0" fontId="69" fillId="26" borderId="45" xfId="0" applyFont="1" applyFill="1" applyBorder="1" applyAlignment="1">
      <alignment/>
    </xf>
    <xf numFmtId="0" fontId="69" fillId="26" borderId="46" xfId="0" applyFont="1" applyFill="1" applyBorder="1" applyAlignment="1">
      <alignment/>
    </xf>
    <xf numFmtId="0" fontId="68" fillId="26" borderId="0" xfId="0" applyFont="1" applyFill="1" applyAlignment="1">
      <alignment/>
    </xf>
    <xf numFmtId="0" fontId="81" fillId="48" borderId="83" xfId="0" applyFont="1" applyFill="1" applyBorder="1" applyAlignment="1">
      <alignment vertical="center" wrapText="1"/>
    </xf>
    <xf numFmtId="0" fontId="81" fillId="48" borderId="16" xfId="0" applyFont="1" applyFill="1" applyBorder="1" applyAlignment="1">
      <alignment horizontal="center" vertical="center" wrapText="1"/>
    </xf>
    <xf numFmtId="0" fontId="78" fillId="26" borderId="0" xfId="0" applyFont="1" applyFill="1" applyBorder="1" applyAlignment="1">
      <alignment horizontal="center"/>
    </xf>
    <xf numFmtId="0" fontId="69" fillId="26" borderId="60" xfId="0" applyFont="1" applyFill="1" applyBorder="1" applyAlignment="1">
      <alignment/>
    </xf>
    <xf numFmtId="0" fontId="69" fillId="26" borderId="0" xfId="0" applyNumberFormat="1" applyFont="1" applyFill="1" applyBorder="1" applyAlignment="1">
      <alignment horizontal="center" vertical="center"/>
    </xf>
    <xf numFmtId="16" fontId="69" fillId="26" borderId="0" xfId="0" applyNumberFormat="1" applyFont="1" applyFill="1" applyBorder="1" applyAlignment="1">
      <alignment horizontal="center" vertical="center"/>
    </xf>
    <xf numFmtId="20" fontId="69" fillId="26" borderId="0" xfId="0" applyNumberFormat="1" applyFont="1" applyFill="1" applyBorder="1" applyAlignment="1">
      <alignment horizontal="center" vertical="center"/>
    </xf>
    <xf numFmtId="0" fontId="69" fillId="26" borderId="0" xfId="0" applyFont="1" applyFill="1" applyBorder="1" applyAlignment="1">
      <alignment horizontal="center" vertical="center"/>
    </xf>
    <xf numFmtId="0" fontId="69" fillId="26" borderId="0" xfId="0" applyNumberFormat="1" applyFont="1" applyFill="1" applyBorder="1" applyAlignment="1">
      <alignment horizontal="center"/>
    </xf>
    <xf numFmtId="0" fontId="68" fillId="26" borderId="0" xfId="0" applyFont="1" applyFill="1" applyBorder="1" applyAlignment="1">
      <alignment horizontal="center" vertical="center"/>
    </xf>
    <xf numFmtId="0" fontId="84" fillId="26" borderId="84" xfId="0" applyFont="1" applyFill="1" applyBorder="1" applyAlignment="1">
      <alignment vertical="center" wrapText="1"/>
    </xf>
    <xf numFmtId="0" fontId="84" fillId="26" borderId="84" xfId="0" applyFont="1" applyFill="1" applyBorder="1" applyAlignment="1">
      <alignment horizontal="center" vertical="center" wrapText="1"/>
    </xf>
    <xf numFmtId="0" fontId="81" fillId="66" borderId="58" xfId="0" applyFont="1" applyFill="1" applyBorder="1" applyAlignment="1">
      <alignment/>
    </xf>
    <xf numFmtId="0" fontId="78" fillId="26" borderId="0" xfId="0" applyFont="1" applyFill="1" applyBorder="1" applyAlignment="1">
      <alignment/>
    </xf>
    <xf numFmtId="0" fontId="69" fillId="26" borderId="57" xfId="0" applyFont="1" applyFill="1" applyBorder="1" applyAlignment="1">
      <alignment/>
    </xf>
    <xf numFmtId="0" fontId="69" fillId="26" borderId="61" xfId="0" applyFont="1" applyFill="1" applyBorder="1" applyAlignment="1">
      <alignment/>
    </xf>
    <xf numFmtId="0" fontId="81" fillId="66" borderId="47" xfId="0" applyFont="1" applyFill="1" applyBorder="1" applyAlignment="1">
      <alignment/>
    </xf>
    <xf numFmtId="0" fontId="69" fillId="26" borderId="59" xfId="0" applyFont="1" applyFill="1" applyBorder="1" applyAlignment="1">
      <alignment/>
    </xf>
    <xf numFmtId="0" fontId="69" fillId="26" borderId="0" xfId="0" applyNumberFormat="1" applyFont="1" applyFill="1" applyAlignment="1">
      <alignment horizontal="center"/>
    </xf>
    <xf numFmtId="0" fontId="69" fillId="26" borderId="78" xfId="0" applyFont="1" applyFill="1" applyBorder="1" applyAlignment="1">
      <alignment/>
    </xf>
    <xf numFmtId="0" fontId="68" fillId="26" borderId="0" xfId="0" applyFont="1" applyFill="1" applyBorder="1" applyAlignment="1">
      <alignment/>
    </xf>
    <xf numFmtId="0" fontId="89" fillId="26" borderId="0" xfId="0" applyFont="1" applyFill="1" applyAlignment="1">
      <alignment/>
    </xf>
    <xf numFmtId="0" fontId="91" fillId="26" borderId="45" xfId="0" applyFont="1" applyFill="1" applyBorder="1" applyAlignment="1">
      <alignment/>
    </xf>
    <xf numFmtId="0" fontId="76" fillId="26" borderId="0" xfId="0" applyFont="1" applyFill="1" applyAlignment="1">
      <alignment horizontal="left" vertical="top"/>
    </xf>
    <xf numFmtId="0" fontId="76" fillId="26" borderId="0" xfId="0" applyFont="1" applyFill="1" applyAlignment="1">
      <alignment horizontal="center" vertical="top"/>
    </xf>
    <xf numFmtId="0" fontId="69" fillId="26" borderId="56" xfId="0" applyFont="1" applyFill="1" applyBorder="1" applyAlignment="1">
      <alignment/>
    </xf>
    <xf numFmtId="0" fontId="69" fillId="26" borderId="85" xfId="0" applyFont="1" applyFill="1" applyBorder="1" applyAlignment="1">
      <alignment/>
    </xf>
    <xf numFmtId="0" fontId="89" fillId="67" borderId="41" xfId="0" applyFont="1" applyFill="1" applyBorder="1" applyAlignment="1">
      <alignment horizontal="center"/>
    </xf>
    <xf numFmtId="0" fontId="89" fillId="68" borderId="86" xfId="0" applyFont="1" applyFill="1" applyBorder="1" applyAlignment="1">
      <alignment horizontal="center"/>
    </xf>
    <xf numFmtId="0" fontId="69" fillId="26" borderId="87" xfId="0" applyFont="1" applyFill="1" applyBorder="1" applyAlignment="1">
      <alignment/>
    </xf>
    <xf numFmtId="0" fontId="69" fillId="26" borderId="34" xfId="0" applyFont="1" applyFill="1" applyBorder="1" applyAlignment="1">
      <alignment/>
    </xf>
    <xf numFmtId="0" fontId="89" fillId="69" borderId="0" xfId="0" applyFont="1" applyFill="1" applyBorder="1" applyAlignment="1">
      <alignment horizontal="center"/>
    </xf>
    <xf numFmtId="0" fontId="79" fillId="26" borderId="0" xfId="0" applyFont="1" applyFill="1" applyAlignment="1">
      <alignment horizontal="center"/>
    </xf>
    <xf numFmtId="0" fontId="68" fillId="26" borderId="0" xfId="0" applyNumberFormat="1" applyFont="1" applyFill="1" applyAlignment="1">
      <alignment/>
    </xf>
    <xf numFmtId="0" fontId="76" fillId="26" borderId="45" xfId="0" applyFont="1" applyFill="1" applyBorder="1" applyAlignment="1">
      <alignment horizontal="left"/>
    </xf>
    <xf numFmtId="0" fontId="69" fillId="26" borderId="80" xfId="0" applyFont="1" applyFill="1" applyBorder="1" applyAlignment="1">
      <alignment/>
    </xf>
    <xf numFmtId="0" fontId="88" fillId="26" borderId="0" xfId="0" applyFont="1" applyFill="1" applyAlignment="1">
      <alignment horizontal="left"/>
    </xf>
    <xf numFmtId="0" fontId="77" fillId="44" borderId="26" xfId="0" applyFont="1" applyFill="1" applyBorder="1" applyAlignment="1">
      <alignment vertical="center"/>
    </xf>
    <xf numFmtId="0" fontId="77" fillId="44" borderId="79" xfId="0" applyFont="1" applyFill="1" applyBorder="1" applyAlignment="1">
      <alignment vertical="center"/>
    </xf>
    <xf numFmtId="0" fontId="79" fillId="26" borderId="0" xfId="0" applyFont="1" applyFill="1" applyAlignment="1">
      <alignment vertical="center"/>
    </xf>
    <xf numFmtId="0" fontId="68" fillId="26" borderId="0" xfId="0" applyFont="1" applyFill="1" applyAlignment="1">
      <alignment horizontal="left"/>
    </xf>
    <xf numFmtId="0" fontId="68" fillId="26" borderId="0" xfId="0" applyNumberFormat="1" applyFont="1" applyFill="1" applyAlignment="1">
      <alignment horizontal="center"/>
    </xf>
    <xf numFmtId="0" fontId="68" fillId="26" borderId="0" xfId="0" applyFont="1" applyFill="1" applyAlignment="1">
      <alignment vertical="center"/>
    </xf>
    <xf numFmtId="0" fontId="69" fillId="48" borderId="75" xfId="0" applyNumberFormat="1" applyFont="1" applyFill="1" applyBorder="1" applyAlignment="1">
      <alignment horizontal="center" vertical="center"/>
    </xf>
    <xf numFmtId="0" fontId="69" fillId="48" borderId="26" xfId="0" applyNumberFormat="1" applyFont="1" applyFill="1" applyBorder="1" applyAlignment="1">
      <alignment horizontal="center" vertical="center"/>
    </xf>
    <xf numFmtId="16" fontId="69" fillId="48" borderId="26" xfId="0" applyNumberFormat="1" applyFont="1" applyFill="1" applyBorder="1" applyAlignment="1">
      <alignment horizontal="center" vertical="center"/>
    </xf>
    <xf numFmtId="20" fontId="69" fillId="48" borderId="26" xfId="0" applyNumberFormat="1" applyFont="1" applyFill="1" applyBorder="1" applyAlignment="1">
      <alignment horizontal="center" vertical="center"/>
    </xf>
    <xf numFmtId="0" fontId="69" fillId="48" borderId="26" xfId="0" applyFont="1" applyFill="1" applyBorder="1" applyAlignment="1">
      <alignment/>
    </xf>
    <xf numFmtId="0" fontId="69" fillId="48" borderId="23" xfId="0" applyFont="1" applyFill="1" applyBorder="1" applyAlignment="1">
      <alignment horizontal="center"/>
    </xf>
    <xf numFmtId="0" fontId="69" fillId="48" borderId="23" xfId="0" applyNumberFormat="1" applyFont="1" applyFill="1" applyBorder="1" applyAlignment="1">
      <alignment horizontal="center" vertical="center"/>
    </xf>
    <xf numFmtId="0" fontId="69" fillId="48" borderId="27" xfId="0" applyNumberFormat="1" applyFont="1" applyFill="1" applyBorder="1" applyAlignment="1">
      <alignment horizontal="center" vertical="center"/>
    </xf>
    <xf numFmtId="0" fontId="69" fillId="48" borderId="24" xfId="0" applyFont="1" applyFill="1" applyBorder="1" applyAlignment="1">
      <alignment horizontal="center" vertical="center"/>
    </xf>
    <xf numFmtId="0" fontId="69" fillId="48" borderId="25" xfId="0" applyFont="1" applyFill="1" applyBorder="1" applyAlignment="1">
      <alignment horizontal="center" vertical="center"/>
    </xf>
    <xf numFmtId="0" fontId="69" fillId="48" borderId="88" xfId="0" applyFont="1" applyFill="1" applyBorder="1" applyAlignment="1">
      <alignment/>
    </xf>
    <xf numFmtId="0" fontId="69" fillId="48" borderId="89" xfId="0" applyFont="1" applyFill="1" applyBorder="1" applyAlignment="1">
      <alignment horizontal="center"/>
    </xf>
    <xf numFmtId="0" fontId="69" fillId="48" borderId="89" xfId="0" applyNumberFormat="1" applyFont="1" applyFill="1" applyBorder="1" applyAlignment="1">
      <alignment horizontal="center" vertical="center"/>
    </xf>
    <xf numFmtId="0" fontId="69" fillId="48" borderId="90" xfId="0" applyNumberFormat="1" applyFont="1" applyFill="1" applyBorder="1" applyAlignment="1">
      <alignment horizontal="center" vertical="center"/>
    </xf>
    <xf numFmtId="0" fontId="77" fillId="58" borderId="27" xfId="0" applyFont="1" applyFill="1" applyBorder="1" applyAlignment="1">
      <alignment horizontal="center" vertical="center"/>
    </xf>
    <xf numFmtId="0" fontId="77" fillId="58" borderId="26" xfId="0" applyFont="1" applyFill="1" applyBorder="1" applyAlignment="1">
      <alignment horizontal="center" vertical="center"/>
    </xf>
    <xf numFmtId="0" fontId="77" fillId="58" borderId="79" xfId="0" applyFont="1" applyFill="1" applyBorder="1" applyAlignment="1">
      <alignment horizontal="center" vertical="center"/>
    </xf>
    <xf numFmtId="0" fontId="69" fillId="23" borderId="58" xfId="0" applyNumberFormat="1" applyFont="1" applyFill="1" applyBorder="1" applyAlignment="1">
      <alignment horizontal="center" vertical="center"/>
    </xf>
    <xf numFmtId="0" fontId="69" fillId="23" borderId="63" xfId="0" applyNumberFormat="1" applyFont="1" applyFill="1" applyBorder="1" applyAlignment="1">
      <alignment horizontal="center" vertical="center"/>
    </xf>
    <xf numFmtId="0" fontId="69" fillId="23" borderId="31" xfId="0" applyNumberFormat="1" applyFont="1" applyFill="1" applyBorder="1" applyAlignment="1">
      <alignment horizontal="center" vertical="center"/>
    </xf>
    <xf numFmtId="0" fontId="69" fillId="23" borderId="64" xfId="0" applyNumberFormat="1" applyFont="1" applyFill="1" applyBorder="1" applyAlignment="1">
      <alignment horizontal="center" vertical="center"/>
    </xf>
    <xf numFmtId="0" fontId="81" fillId="23" borderId="36" xfId="0" applyFont="1" applyFill="1" applyBorder="1" applyAlignment="1">
      <alignment vertical="center" wrapText="1"/>
    </xf>
    <xf numFmtId="0" fontId="69" fillId="23" borderId="65" xfId="0" applyNumberFormat="1" applyFont="1" applyFill="1" applyBorder="1" applyAlignment="1">
      <alignment horizontal="center" vertical="center"/>
    </xf>
    <xf numFmtId="0" fontId="69" fillId="23" borderId="66" xfId="0" applyNumberFormat="1" applyFont="1" applyFill="1" applyBorder="1" applyAlignment="1">
      <alignment horizontal="center" vertical="center"/>
    </xf>
    <xf numFmtId="16" fontId="69" fillId="23" borderId="66" xfId="0" applyNumberFormat="1" applyFont="1" applyFill="1" applyBorder="1" applyAlignment="1">
      <alignment horizontal="center" vertical="center"/>
    </xf>
    <xf numFmtId="20" fontId="69" fillId="23" borderId="66" xfId="0" applyNumberFormat="1" applyFont="1" applyFill="1" applyBorder="1" applyAlignment="1">
      <alignment horizontal="center" vertical="center"/>
    </xf>
    <xf numFmtId="0" fontId="69" fillId="23" borderId="50" xfId="0" applyFont="1" applyFill="1" applyBorder="1" applyAlignment="1">
      <alignment horizontal="center"/>
    </xf>
    <xf numFmtId="0" fontId="69" fillId="23" borderId="50" xfId="0" applyNumberFormat="1" applyFont="1" applyFill="1" applyBorder="1" applyAlignment="1">
      <alignment horizontal="center" vertical="center"/>
    </xf>
    <xf numFmtId="0" fontId="69" fillId="23" borderId="51" xfId="0" applyNumberFormat="1" applyFont="1" applyFill="1" applyBorder="1" applyAlignment="1">
      <alignment horizontal="center" vertical="center"/>
    </xf>
    <xf numFmtId="0" fontId="69" fillId="23" borderId="52" xfId="0" applyFont="1" applyFill="1" applyBorder="1" applyAlignment="1">
      <alignment horizontal="center" vertical="center"/>
    </xf>
    <xf numFmtId="0" fontId="69" fillId="23" borderId="53" xfId="0" applyFont="1" applyFill="1" applyBorder="1" applyAlignment="1">
      <alignment horizontal="center" vertical="center"/>
    </xf>
    <xf numFmtId="0" fontId="68" fillId="16" borderId="71" xfId="0" applyNumberFormat="1" applyFont="1" applyFill="1" applyBorder="1" applyAlignment="1">
      <alignment horizontal="center" vertical="center"/>
    </xf>
    <xf numFmtId="0" fontId="68" fillId="16" borderId="41" xfId="0" applyNumberFormat="1" applyFont="1" applyFill="1" applyBorder="1" applyAlignment="1">
      <alignment horizontal="center" vertical="center"/>
    </xf>
    <xf numFmtId="0" fontId="68" fillId="16" borderId="54" xfId="0" applyNumberFormat="1" applyFont="1" applyFill="1" applyBorder="1" applyAlignment="1">
      <alignment horizontal="center" vertical="center"/>
    </xf>
    <xf numFmtId="0" fontId="81" fillId="23" borderId="41" xfId="0" applyFont="1" applyFill="1" applyBorder="1" applyAlignment="1">
      <alignment horizontal="center" vertical="center" wrapText="1"/>
    </xf>
    <xf numFmtId="0" fontId="69" fillId="23" borderId="67" xfId="0" applyNumberFormat="1" applyFont="1" applyFill="1" applyBorder="1" applyAlignment="1">
      <alignment horizontal="center" vertical="center"/>
    </xf>
    <xf numFmtId="0" fontId="69" fillId="23" borderId="68" xfId="0" applyNumberFormat="1" applyFont="1" applyFill="1" applyBorder="1" applyAlignment="1">
      <alignment horizontal="center" vertical="center"/>
    </xf>
    <xf numFmtId="16" fontId="69" fillId="23" borderId="68" xfId="0" applyNumberFormat="1" applyFont="1" applyFill="1" applyBorder="1" applyAlignment="1">
      <alignment horizontal="center" vertical="center"/>
    </xf>
    <xf numFmtId="20" fontId="69" fillId="23" borderId="68" xfId="0" applyNumberFormat="1" applyFont="1" applyFill="1" applyBorder="1" applyAlignment="1">
      <alignment horizontal="center" vertical="center"/>
    </xf>
    <xf numFmtId="0" fontId="68" fillId="4" borderId="76" xfId="0" applyNumberFormat="1" applyFont="1" applyFill="1" applyBorder="1" applyAlignment="1">
      <alignment horizontal="center" vertical="center"/>
    </xf>
    <xf numFmtId="0" fontId="81" fillId="23" borderId="52" xfId="0" applyFont="1" applyFill="1" applyBorder="1" applyAlignment="1">
      <alignment vertical="center" wrapText="1"/>
    </xf>
    <xf numFmtId="0" fontId="81" fillId="23" borderId="50" xfId="0" applyFont="1" applyFill="1" applyBorder="1" applyAlignment="1">
      <alignment horizontal="center" vertical="center" wrapText="1"/>
    </xf>
    <xf numFmtId="0" fontId="69" fillId="23" borderId="47" xfId="0" applyNumberFormat="1" applyFont="1" applyFill="1" applyBorder="1" applyAlignment="1">
      <alignment horizontal="center" vertical="center"/>
    </xf>
    <xf numFmtId="0" fontId="69" fillId="23" borderId="50" xfId="0" applyNumberFormat="1" applyFont="1" applyFill="1" applyBorder="1" applyAlignment="1">
      <alignment horizontal="center"/>
    </xf>
    <xf numFmtId="0" fontId="88" fillId="43" borderId="0" xfId="0" applyFont="1" applyFill="1" applyAlignment="1">
      <alignment/>
    </xf>
    <xf numFmtId="0" fontId="69" fillId="23" borderId="40" xfId="0" applyNumberFormat="1" applyFont="1" applyFill="1" applyBorder="1" applyAlignment="1">
      <alignment horizontal="center" vertical="center"/>
    </xf>
    <xf numFmtId="16" fontId="69" fillId="23" borderId="40" xfId="0" applyNumberFormat="1" applyFont="1" applyFill="1" applyBorder="1" applyAlignment="1">
      <alignment horizontal="center" vertical="center"/>
    </xf>
    <xf numFmtId="20" fontId="69" fillId="23" borderId="40" xfId="0" applyNumberFormat="1" applyFont="1" applyFill="1" applyBorder="1" applyAlignment="1">
      <alignment horizontal="center" vertical="center"/>
    </xf>
    <xf numFmtId="0" fontId="69" fillId="23" borderId="41" xfId="0" applyFont="1" applyFill="1" applyBorder="1" applyAlignment="1">
      <alignment horizontal="center"/>
    </xf>
    <xf numFmtId="0" fontId="69" fillId="23" borderId="41" xfId="0" applyNumberFormat="1" applyFont="1" applyFill="1" applyBorder="1" applyAlignment="1">
      <alignment horizontal="center" vertical="center"/>
    </xf>
    <xf numFmtId="0" fontId="69" fillId="23" borderId="42" xfId="0" applyNumberFormat="1" applyFont="1" applyFill="1" applyBorder="1" applyAlignment="1">
      <alignment horizontal="center" vertical="center"/>
    </xf>
    <xf numFmtId="0" fontId="69" fillId="23" borderId="36" xfId="0" applyFont="1" applyFill="1" applyBorder="1" applyAlignment="1">
      <alignment horizontal="center" vertical="center"/>
    </xf>
    <xf numFmtId="0" fontId="69" fillId="23" borderId="43" xfId="0" applyFont="1" applyFill="1" applyBorder="1" applyAlignment="1">
      <alignment horizontal="center" vertical="center"/>
    </xf>
    <xf numFmtId="0" fontId="92" fillId="43" borderId="0" xfId="0" applyFont="1" applyFill="1" applyBorder="1" applyAlignment="1">
      <alignment vertical="center" wrapText="1"/>
    </xf>
    <xf numFmtId="0" fontId="69" fillId="23" borderId="39" xfId="0" applyNumberFormat="1" applyFont="1" applyFill="1" applyBorder="1" applyAlignment="1">
      <alignment horizontal="center" vertical="center"/>
    </xf>
    <xf numFmtId="0" fontId="5" fillId="3" borderId="14" xfId="51" applyFont="1" applyFill="1" applyBorder="1" applyAlignment="1">
      <alignment horizontal="center" vertical="center"/>
      <protection/>
    </xf>
    <xf numFmtId="0" fontId="67" fillId="3" borderId="14" xfId="0" applyFont="1" applyFill="1" applyBorder="1" applyAlignment="1">
      <alignment/>
    </xf>
    <xf numFmtId="0" fontId="67" fillId="3" borderId="14" xfId="0" applyNumberFormat="1" applyFont="1" applyFill="1" applyBorder="1" applyAlignment="1">
      <alignment/>
    </xf>
    <xf numFmtId="3" fontId="67" fillId="3" borderId="15" xfId="0" applyNumberFormat="1" applyFont="1" applyFill="1" applyBorder="1" applyAlignment="1">
      <alignment horizontal="left"/>
    </xf>
    <xf numFmtId="0" fontId="67" fillId="3" borderId="16" xfId="0" applyNumberFormat="1" applyFont="1" applyFill="1" applyBorder="1" applyAlignment="1">
      <alignment/>
    </xf>
    <xf numFmtId="0" fontId="5" fillId="3" borderId="17" xfId="51" applyFont="1" applyFill="1" applyBorder="1" applyAlignment="1">
      <alignment horizontal="center" vertical="center"/>
      <protection/>
    </xf>
    <xf numFmtId="0" fontId="5" fillId="3" borderId="17" xfId="51" applyFont="1" applyFill="1" applyBorder="1" applyAlignment="1">
      <alignment horizontal="left" vertical="center"/>
      <protection/>
    </xf>
    <xf numFmtId="0" fontId="5" fillId="3" borderId="18" xfId="51" applyFont="1" applyFill="1" applyBorder="1" applyAlignment="1">
      <alignment horizontal="left" vertical="center"/>
      <protection/>
    </xf>
    <xf numFmtId="0" fontId="0" fillId="15" borderId="0" xfId="0" applyFill="1" applyAlignment="1">
      <alignment/>
    </xf>
    <xf numFmtId="0" fontId="5" fillId="12" borderId="14" xfId="51" applyFont="1" applyFill="1" applyBorder="1" applyAlignment="1">
      <alignment horizontal="center" vertical="center"/>
      <protection/>
    </xf>
    <xf numFmtId="0" fontId="67" fillId="12" borderId="14" xfId="0" applyFont="1" applyFill="1" applyBorder="1" applyAlignment="1">
      <alignment/>
    </xf>
    <xf numFmtId="0" fontId="67" fillId="12" borderId="14" xfId="0" applyNumberFormat="1" applyFont="1" applyFill="1" applyBorder="1" applyAlignment="1">
      <alignment/>
    </xf>
    <xf numFmtId="0" fontId="67" fillId="12" borderId="14" xfId="0" applyNumberFormat="1" applyFont="1" applyFill="1" applyBorder="1" applyAlignment="1">
      <alignment horizontal="center"/>
    </xf>
    <xf numFmtId="0" fontId="67" fillId="12" borderId="16" xfId="0" applyNumberFormat="1" applyFont="1" applyFill="1" applyBorder="1" applyAlignment="1">
      <alignment/>
    </xf>
    <xf numFmtId="0" fontId="5" fillId="12" borderId="17" xfId="51" applyFont="1" applyFill="1" applyBorder="1" applyAlignment="1">
      <alignment horizontal="center" vertical="center"/>
      <protection/>
    </xf>
    <xf numFmtId="0" fontId="5" fillId="12" borderId="17" xfId="51" applyFont="1" applyFill="1" applyBorder="1" applyAlignment="1">
      <alignment horizontal="left" vertical="center"/>
      <protection/>
    </xf>
    <xf numFmtId="0" fontId="5" fillId="12" borderId="18" xfId="51" applyFont="1" applyFill="1" applyBorder="1" applyAlignment="1">
      <alignment horizontal="left" vertical="center"/>
      <protection/>
    </xf>
    <xf numFmtId="0" fontId="68" fillId="0" borderId="33" xfId="0" applyFont="1" applyBorder="1" applyAlignment="1">
      <alignment/>
    </xf>
    <xf numFmtId="0" fontId="68" fillId="0" borderId="91" xfId="0" applyFont="1" applyBorder="1" applyAlignment="1">
      <alignment horizontal="center"/>
    </xf>
    <xf numFmtId="0" fontId="68" fillId="0" borderId="47" xfId="0" applyFont="1" applyBorder="1" applyAlignment="1">
      <alignment/>
    </xf>
    <xf numFmtId="0" fontId="82" fillId="0" borderId="47" xfId="0" applyFont="1" applyBorder="1" applyAlignment="1">
      <alignment/>
    </xf>
    <xf numFmtId="0" fontId="82" fillId="0" borderId="92" xfId="0" applyFont="1" applyBorder="1" applyAlignment="1">
      <alignment horizontal="center"/>
    </xf>
    <xf numFmtId="0" fontId="2" fillId="70" borderId="22" xfId="0" applyNumberFormat="1" applyFont="1" applyFill="1" applyBorder="1" applyAlignment="1">
      <alignment horizontal="center" vertical="center"/>
    </xf>
    <xf numFmtId="0" fontId="2" fillId="71" borderId="79" xfId="0" applyNumberFormat="1" applyFont="1" applyFill="1" applyBorder="1" applyAlignment="1">
      <alignment horizontal="center" vertical="center"/>
    </xf>
    <xf numFmtId="0" fontId="68" fillId="0" borderId="92" xfId="0" applyFont="1" applyBorder="1" applyAlignment="1">
      <alignment horizontal="center"/>
    </xf>
    <xf numFmtId="0" fontId="0" fillId="17" borderId="0" xfId="0" applyFill="1" applyAlignment="1">
      <alignment/>
    </xf>
    <xf numFmtId="0" fontId="94" fillId="17" borderId="0" xfId="0" applyFont="1" applyFill="1" applyAlignment="1">
      <alignment vertical="center"/>
    </xf>
    <xf numFmtId="0" fontId="95" fillId="17" borderId="0" xfId="0" applyFont="1" applyFill="1" applyAlignment="1">
      <alignment vertical="center"/>
    </xf>
    <xf numFmtId="0" fontId="68" fillId="17" borderId="0" xfId="0" applyFont="1" applyFill="1" applyAlignment="1">
      <alignment/>
    </xf>
    <xf numFmtId="1" fontId="0" fillId="17" borderId="0" xfId="0" applyNumberFormat="1" applyFill="1" applyAlignment="1">
      <alignment/>
    </xf>
    <xf numFmtId="0" fontId="5" fillId="11" borderId="14" xfId="51" applyFont="1" applyFill="1" applyBorder="1" applyAlignment="1">
      <alignment horizontal="center" vertical="center"/>
      <protection/>
    </xf>
    <xf numFmtId="0" fontId="67" fillId="11" borderId="14" xfId="0" applyFont="1" applyFill="1" applyBorder="1" applyAlignment="1">
      <alignment/>
    </xf>
    <xf numFmtId="0" fontId="67" fillId="11" borderId="14" xfId="0" applyNumberFormat="1" applyFont="1" applyFill="1" applyBorder="1" applyAlignment="1">
      <alignment/>
    </xf>
    <xf numFmtId="0" fontId="67" fillId="11" borderId="14" xfId="0" applyNumberFormat="1" applyFont="1" applyFill="1" applyBorder="1" applyAlignment="1">
      <alignment horizontal="center"/>
    </xf>
    <xf numFmtId="0" fontId="67" fillId="11" borderId="16" xfId="0" applyNumberFormat="1" applyFont="1" applyFill="1" applyBorder="1" applyAlignment="1">
      <alignment/>
    </xf>
    <xf numFmtId="0" fontId="5" fillId="11" borderId="17" xfId="51" applyFont="1" applyFill="1" applyBorder="1" applyAlignment="1">
      <alignment horizontal="center" vertical="center"/>
      <protection/>
    </xf>
    <xf numFmtId="0" fontId="5" fillId="11" borderId="17" xfId="51" applyFont="1" applyFill="1" applyBorder="1" applyAlignment="1">
      <alignment horizontal="left" vertical="center"/>
      <protection/>
    </xf>
    <xf numFmtId="0" fontId="5" fillId="11" borderId="18" xfId="51" applyFont="1" applyFill="1" applyBorder="1" applyAlignment="1">
      <alignment horizontal="left" vertical="center"/>
      <protection/>
    </xf>
    <xf numFmtId="1" fontId="96" fillId="3" borderId="93" xfId="0" applyNumberFormat="1" applyFont="1" applyFill="1" applyBorder="1" applyAlignment="1">
      <alignment horizontal="center" vertical="center"/>
    </xf>
    <xf numFmtId="1" fontId="96" fillId="3" borderId="94" xfId="0" applyNumberFormat="1" applyFont="1" applyFill="1" applyBorder="1" applyAlignment="1">
      <alignment horizontal="center" vertical="center"/>
    </xf>
    <xf numFmtId="1" fontId="96" fillId="34" borderId="93" xfId="0" applyNumberFormat="1" applyFont="1" applyFill="1" applyBorder="1" applyAlignment="1">
      <alignment horizontal="center" vertical="center"/>
    </xf>
    <xf numFmtId="1" fontId="96" fillId="34" borderId="94" xfId="0" applyNumberFormat="1" applyFont="1" applyFill="1" applyBorder="1" applyAlignment="1">
      <alignment horizontal="center" vertical="center"/>
    </xf>
    <xf numFmtId="1" fontId="96" fillId="0" borderId="93" xfId="0" applyNumberFormat="1" applyFont="1" applyBorder="1" applyAlignment="1">
      <alignment horizontal="center" vertical="center"/>
    </xf>
    <xf numFmtId="1" fontId="96" fillId="0" borderId="94" xfId="0" applyNumberFormat="1" applyFont="1" applyBorder="1" applyAlignment="1">
      <alignment horizontal="center" vertical="center"/>
    </xf>
    <xf numFmtId="0" fontId="2" fillId="72" borderId="95" xfId="0" applyNumberFormat="1" applyFont="1" applyFill="1" applyBorder="1" applyAlignment="1">
      <alignment horizontal="center" vertical="center"/>
    </xf>
    <xf numFmtId="0" fontId="2" fillId="73" borderId="96" xfId="0" applyNumberFormat="1" applyFont="1" applyFill="1" applyBorder="1" applyAlignment="1">
      <alignment horizontal="center" vertical="center"/>
    </xf>
    <xf numFmtId="0" fontId="2" fillId="74" borderId="97" xfId="0" applyNumberFormat="1" applyFont="1" applyFill="1" applyBorder="1" applyAlignment="1">
      <alignment horizontal="center" vertical="center"/>
    </xf>
    <xf numFmtId="0" fontId="2" fillId="75" borderId="98" xfId="0" applyNumberFormat="1" applyFont="1" applyFill="1" applyBorder="1" applyAlignment="1">
      <alignment horizontal="center" vertical="center"/>
    </xf>
    <xf numFmtId="0" fontId="2" fillId="76" borderId="99" xfId="0" applyNumberFormat="1" applyFont="1" applyFill="1" applyBorder="1" applyAlignment="1">
      <alignment horizontal="center" vertical="center"/>
    </xf>
    <xf numFmtId="0" fontId="2" fillId="77" borderId="100" xfId="0" applyNumberFormat="1" applyFont="1" applyFill="1" applyBorder="1" applyAlignment="1">
      <alignment horizontal="center" vertical="center"/>
    </xf>
    <xf numFmtId="0" fontId="2" fillId="78" borderId="22" xfId="0" applyNumberFormat="1" applyFont="1" applyFill="1" applyBorder="1" applyAlignment="1">
      <alignment horizontal="center" vertical="center"/>
    </xf>
    <xf numFmtId="0" fontId="2" fillId="79" borderId="79" xfId="0" applyNumberFormat="1" applyFont="1" applyFill="1" applyBorder="1" applyAlignment="1">
      <alignment horizontal="center" vertical="center"/>
    </xf>
    <xf numFmtId="1" fontId="96" fillId="12" borderId="93" xfId="0" applyNumberFormat="1" applyFont="1" applyFill="1" applyBorder="1" applyAlignment="1">
      <alignment horizontal="center" vertical="center"/>
    </xf>
    <xf numFmtId="1" fontId="96" fillId="12" borderId="94" xfId="0" applyNumberFormat="1" applyFont="1" applyFill="1" applyBorder="1" applyAlignment="1">
      <alignment horizontal="center" vertical="center"/>
    </xf>
    <xf numFmtId="0" fontId="2" fillId="80" borderId="95" xfId="0" applyNumberFormat="1" applyFont="1" applyFill="1" applyBorder="1" applyAlignment="1">
      <alignment horizontal="center" vertical="center"/>
    </xf>
    <xf numFmtId="0" fontId="2" fillId="81" borderId="96" xfId="0" applyNumberFormat="1" applyFont="1" applyFill="1" applyBorder="1" applyAlignment="1">
      <alignment horizontal="center" vertical="center"/>
    </xf>
    <xf numFmtId="0" fontId="2" fillId="82" borderId="97" xfId="0" applyNumberFormat="1" applyFont="1" applyFill="1" applyBorder="1" applyAlignment="1">
      <alignment horizontal="center" vertical="center"/>
    </xf>
    <xf numFmtId="0" fontId="2" fillId="83" borderId="98" xfId="0" applyNumberFormat="1" applyFont="1" applyFill="1" applyBorder="1" applyAlignment="1">
      <alignment horizontal="center" vertical="center"/>
    </xf>
    <xf numFmtId="0" fontId="2" fillId="84" borderId="99" xfId="0" applyNumberFormat="1" applyFont="1" applyFill="1" applyBorder="1" applyAlignment="1">
      <alignment horizontal="center" vertical="center"/>
    </xf>
    <xf numFmtId="0" fontId="2" fillId="85" borderId="100" xfId="0" applyNumberFormat="1" applyFont="1" applyFill="1" applyBorder="1" applyAlignment="1">
      <alignment horizontal="center" vertical="center"/>
    </xf>
    <xf numFmtId="0" fontId="2" fillId="86" borderId="22" xfId="0" applyNumberFormat="1" applyFont="1" applyFill="1" applyBorder="1" applyAlignment="1">
      <alignment horizontal="center" vertical="center"/>
    </xf>
    <xf numFmtId="0" fontId="2" fillId="87" borderId="79" xfId="0" applyNumberFormat="1" applyFont="1" applyFill="1" applyBorder="1" applyAlignment="1">
      <alignment horizontal="center" vertical="center"/>
    </xf>
    <xf numFmtId="0" fontId="2" fillId="88" borderId="22" xfId="0" applyNumberFormat="1" applyFont="1" applyFill="1" applyBorder="1" applyAlignment="1">
      <alignment horizontal="center" vertical="center"/>
    </xf>
    <xf numFmtId="0" fontId="2" fillId="89" borderId="79" xfId="0" applyNumberFormat="1" applyFont="1" applyFill="1" applyBorder="1" applyAlignment="1">
      <alignment horizontal="center" vertical="center"/>
    </xf>
    <xf numFmtId="1" fontId="96" fillId="11" borderId="93" xfId="0" applyNumberFormat="1" applyFont="1" applyFill="1" applyBorder="1" applyAlignment="1">
      <alignment horizontal="center" vertical="center"/>
    </xf>
    <xf numFmtId="1" fontId="96" fillId="11" borderId="94" xfId="0" applyNumberFormat="1" applyFont="1" applyFill="1" applyBorder="1" applyAlignment="1">
      <alignment horizontal="center" vertical="center"/>
    </xf>
    <xf numFmtId="0" fontId="2" fillId="90" borderId="95" xfId="0" applyNumberFormat="1" applyFont="1" applyFill="1" applyBorder="1" applyAlignment="1">
      <alignment horizontal="center" vertical="center"/>
    </xf>
    <xf numFmtId="0" fontId="2" fillId="91" borderId="96" xfId="0" applyNumberFormat="1" applyFont="1" applyFill="1" applyBorder="1" applyAlignment="1">
      <alignment horizontal="center" vertical="center"/>
    </xf>
    <xf numFmtId="0" fontId="2" fillId="92" borderId="97" xfId="0" applyNumberFormat="1" applyFont="1" applyFill="1" applyBorder="1" applyAlignment="1">
      <alignment horizontal="center" vertical="center"/>
    </xf>
    <xf numFmtId="0" fontId="2" fillId="93" borderId="98" xfId="0" applyNumberFormat="1" applyFont="1" applyFill="1" applyBorder="1" applyAlignment="1">
      <alignment horizontal="center" vertical="center"/>
    </xf>
    <xf numFmtId="0" fontId="2" fillId="94" borderId="99" xfId="0" applyNumberFormat="1" applyFont="1" applyFill="1" applyBorder="1" applyAlignment="1">
      <alignment horizontal="center" vertical="center"/>
    </xf>
    <xf numFmtId="0" fontId="2" fillId="95" borderId="100" xfId="0" applyNumberFormat="1" applyFont="1" applyFill="1" applyBorder="1" applyAlignment="1">
      <alignment horizontal="center" vertical="center"/>
    </xf>
    <xf numFmtId="0" fontId="77" fillId="48" borderId="48" xfId="0" applyFont="1" applyFill="1" applyBorder="1" applyAlignment="1">
      <alignment horizontal="center"/>
    </xf>
    <xf numFmtId="0" fontId="77" fillId="48" borderId="92" xfId="0" applyFont="1" applyFill="1" applyBorder="1" applyAlignment="1">
      <alignment horizontal="center"/>
    </xf>
    <xf numFmtId="0" fontId="77" fillId="44" borderId="27" xfId="0" applyFont="1" applyFill="1" applyBorder="1" applyAlignment="1">
      <alignment horizontal="center" vertical="center"/>
    </xf>
    <xf numFmtId="0" fontId="77" fillId="44" borderId="26" xfId="0" applyFont="1" applyFill="1" applyBorder="1" applyAlignment="1">
      <alignment horizontal="center" vertical="center"/>
    </xf>
    <xf numFmtId="0" fontId="77" fillId="44" borderId="79" xfId="0" applyFont="1" applyFill="1" applyBorder="1" applyAlignment="1">
      <alignment horizontal="center" vertical="center"/>
    </xf>
    <xf numFmtId="0" fontId="77" fillId="48" borderId="62" xfId="0" applyFont="1" applyFill="1" applyBorder="1" applyAlignment="1">
      <alignment horizontal="center"/>
    </xf>
    <xf numFmtId="0" fontId="77" fillId="48" borderId="101" xfId="0" applyFont="1" applyFill="1" applyBorder="1" applyAlignment="1">
      <alignment horizontal="center"/>
    </xf>
    <xf numFmtId="0" fontId="75" fillId="24" borderId="0" xfId="0" applyFont="1" applyFill="1" applyAlignment="1">
      <alignment horizontal="center"/>
    </xf>
    <xf numFmtId="0" fontId="77" fillId="44" borderId="27" xfId="0" applyFont="1" applyFill="1" applyBorder="1" applyAlignment="1">
      <alignment horizontal="center" vertical="center" wrapText="1"/>
    </xf>
    <xf numFmtId="0" fontId="77" fillId="44" borderId="26" xfId="0" applyFont="1" applyFill="1" applyBorder="1" applyAlignment="1">
      <alignment horizontal="center" vertical="center" wrapText="1"/>
    </xf>
    <xf numFmtId="0" fontId="77" fillId="44" borderId="79" xfId="0" applyFont="1" applyFill="1" applyBorder="1" applyAlignment="1">
      <alignment horizontal="center" vertical="center" wrapText="1"/>
    </xf>
    <xf numFmtId="0" fontId="77" fillId="23" borderId="48" xfId="0" applyFont="1" applyFill="1" applyBorder="1" applyAlignment="1">
      <alignment horizontal="center"/>
    </xf>
    <xf numFmtId="0" fontId="77" fillId="23" borderId="92" xfId="0" applyFont="1" applyFill="1" applyBorder="1" applyAlignment="1">
      <alignment horizontal="center"/>
    </xf>
    <xf numFmtId="0" fontId="77" fillId="58" borderId="27" xfId="0" applyFont="1" applyFill="1" applyBorder="1" applyAlignment="1">
      <alignment horizontal="center" vertical="center"/>
    </xf>
    <xf numFmtId="0" fontId="77" fillId="58" borderId="26" xfId="0" applyFont="1" applyFill="1" applyBorder="1" applyAlignment="1">
      <alignment horizontal="center" vertical="center"/>
    </xf>
    <xf numFmtId="0" fontId="77" fillId="58" borderId="79" xfId="0" applyFont="1" applyFill="1" applyBorder="1" applyAlignment="1">
      <alignment horizontal="center" vertical="center"/>
    </xf>
    <xf numFmtId="0" fontId="77" fillId="23" borderId="62" xfId="0" applyFont="1" applyFill="1" applyBorder="1" applyAlignment="1">
      <alignment horizontal="center"/>
    </xf>
    <xf numFmtId="0" fontId="77" fillId="23" borderId="101" xfId="0" applyFont="1" applyFill="1" applyBorder="1" applyAlignment="1">
      <alignment horizontal="center"/>
    </xf>
    <xf numFmtId="0" fontId="75" fillId="43" borderId="0" xfId="0" applyFont="1" applyFill="1" applyAlignment="1">
      <alignment horizontal="center"/>
    </xf>
    <xf numFmtId="0" fontId="77" fillId="66" borderId="27" xfId="0" applyFont="1" applyFill="1" applyBorder="1" applyAlignment="1">
      <alignment horizontal="center" vertical="center"/>
    </xf>
    <xf numFmtId="0" fontId="77" fillId="66" borderId="26" xfId="0" applyFont="1" applyFill="1" applyBorder="1" applyAlignment="1">
      <alignment horizontal="center" vertical="center"/>
    </xf>
    <xf numFmtId="0" fontId="77" fillId="66" borderId="79" xfId="0" applyFont="1" applyFill="1" applyBorder="1" applyAlignment="1">
      <alignment horizontal="center" vertical="center"/>
    </xf>
    <xf numFmtId="0" fontId="77" fillId="66" borderId="62" xfId="0" applyFont="1" applyFill="1" applyBorder="1" applyAlignment="1">
      <alignment horizontal="center"/>
    </xf>
    <xf numFmtId="0" fontId="77" fillId="66" borderId="101" xfId="0" applyFont="1" applyFill="1" applyBorder="1" applyAlignment="1">
      <alignment horizontal="center"/>
    </xf>
    <xf numFmtId="0" fontId="77" fillId="66" borderId="48" xfId="0" applyFont="1" applyFill="1" applyBorder="1" applyAlignment="1">
      <alignment horizontal="center"/>
    </xf>
    <xf numFmtId="0" fontId="77" fillId="66" borderId="92" xfId="0" applyFont="1" applyFill="1" applyBorder="1" applyAlignment="1">
      <alignment horizontal="center"/>
    </xf>
    <xf numFmtId="0" fontId="75" fillId="26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1"/>
  <sheetViews>
    <sheetView tabSelected="1" zoomScale="80" zoomScaleNormal="80" zoomScalePageLayoutView="0" workbookViewId="0" topLeftCell="A1">
      <selection activeCell="D37" sqref="D37"/>
    </sheetView>
  </sheetViews>
  <sheetFormatPr defaultColWidth="10.7109375" defaultRowHeight="15"/>
  <cols>
    <col min="1" max="1" width="34.57421875" style="0" bestFit="1" customWidth="1"/>
    <col min="2" max="2" width="15.00390625" style="0" bestFit="1" customWidth="1"/>
    <col min="3" max="4" width="25.7109375" style="0" customWidth="1"/>
    <col min="5" max="5" width="14.421875" style="0" customWidth="1"/>
    <col min="6" max="6" width="14.00390625" style="1" bestFit="1" customWidth="1"/>
    <col min="7" max="7" width="11.421875" style="432" customWidth="1"/>
    <col min="8" max="8" width="47.00390625" style="432" bestFit="1" customWidth="1"/>
    <col min="9" max="9" width="9.57421875" style="432" customWidth="1"/>
    <col min="10" max="39" width="11.421875" style="432" customWidth="1"/>
  </cols>
  <sheetData>
    <row r="1" spans="1:6" ht="20.25" customHeight="1" thickTop="1">
      <c r="A1" s="468" t="s">
        <v>158</v>
      </c>
      <c r="B1" s="469"/>
      <c r="C1" s="469"/>
      <c r="D1" s="469"/>
      <c r="E1" s="469"/>
      <c r="F1" s="470"/>
    </row>
    <row r="2" spans="1:6" ht="15.75" thickBot="1">
      <c r="A2" s="471"/>
      <c r="B2" s="472"/>
      <c r="C2" s="472"/>
      <c r="D2" s="472"/>
      <c r="E2" s="472"/>
      <c r="F2" s="473"/>
    </row>
    <row r="3" spans="1:6" ht="16.5" thickBot="1" thickTop="1">
      <c r="A3" s="2" t="s">
        <v>320</v>
      </c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9" ht="19.5" customHeight="1" thickBot="1" thickTop="1">
      <c r="A4" s="466" t="s">
        <v>180</v>
      </c>
      <c r="B4" s="6">
        <v>4</v>
      </c>
      <c r="C4" s="7" t="s">
        <v>178</v>
      </c>
      <c r="D4" s="8" t="s">
        <v>160</v>
      </c>
      <c r="E4" s="9" t="s">
        <v>7</v>
      </c>
      <c r="F4" s="10" t="s">
        <v>74</v>
      </c>
      <c r="H4" s="474" t="s">
        <v>321</v>
      </c>
      <c r="I4" s="475"/>
    </row>
    <row r="5" spans="1:39" s="1" customFormat="1" ht="19.5" customHeight="1" thickBot="1">
      <c r="A5" s="467"/>
      <c r="B5" s="11">
        <v>37</v>
      </c>
      <c r="C5" s="12" t="s">
        <v>18</v>
      </c>
      <c r="D5" s="12" t="s">
        <v>24</v>
      </c>
      <c r="E5" s="12" t="s">
        <v>7</v>
      </c>
      <c r="F5" s="13" t="s">
        <v>25</v>
      </c>
      <c r="G5" s="432"/>
      <c r="H5" s="441" t="s">
        <v>1</v>
      </c>
      <c r="I5" s="442">
        <v>14</v>
      </c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</row>
    <row r="6" spans="1:39" s="1" customFormat="1" ht="19.5" customHeight="1" thickTop="1">
      <c r="A6" s="462" t="s">
        <v>181</v>
      </c>
      <c r="B6" s="424">
        <v>476</v>
      </c>
      <c r="C6" s="425" t="s">
        <v>80</v>
      </c>
      <c r="D6" s="426" t="s">
        <v>81</v>
      </c>
      <c r="E6" s="427" t="s">
        <v>7</v>
      </c>
      <c r="F6" s="428" t="s">
        <v>74</v>
      </c>
      <c r="G6" s="432"/>
      <c r="H6" s="441" t="s">
        <v>324</v>
      </c>
      <c r="I6" s="442">
        <v>2</v>
      </c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</row>
    <row r="7" spans="1:9" ht="19.5" customHeight="1" thickBot="1">
      <c r="A7" s="463"/>
      <c r="B7" s="429">
        <v>10</v>
      </c>
      <c r="C7" s="430" t="s">
        <v>119</v>
      </c>
      <c r="D7" s="430" t="s">
        <v>120</v>
      </c>
      <c r="E7" s="430" t="s">
        <v>7</v>
      </c>
      <c r="F7" s="431" t="s">
        <v>17</v>
      </c>
      <c r="H7" s="443" t="s">
        <v>325</v>
      </c>
      <c r="I7" s="448">
        <v>2</v>
      </c>
    </row>
    <row r="8" spans="1:6" ht="19.5" customHeight="1" thickBot="1" thickTop="1">
      <c r="A8" s="466" t="s">
        <v>182</v>
      </c>
      <c r="B8" s="6">
        <v>321</v>
      </c>
      <c r="C8" s="7" t="s">
        <v>151</v>
      </c>
      <c r="D8" s="8" t="s">
        <v>30</v>
      </c>
      <c r="E8" s="9" t="s">
        <v>7</v>
      </c>
      <c r="F8" s="10" t="s">
        <v>29</v>
      </c>
    </row>
    <row r="9" spans="1:39" s="1" customFormat="1" ht="19.5" customHeight="1" thickBot="1">
      <c r="A9" s="467"/>
      <c r="B9" s="11">
        <v>94</v>
      </c>
      <c r="C9" s="12" t="s">
        <v>27</v>
      </c>
      <c r="D9" s="12" t="s">
        <v>28</v>
      </c>
      <c r="E9" s="12" t="s">
        <v>7</v>
      </c>
      <c r="F9" s="13" t="s">
        <v>29</v>
      </c>
      <c r="G9" s="432"/>
      <c r="H9" s="474" t="s">
        <v>179</v>
      </c>
      <c r="I9" s="475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</row>
    <row r="10" spans="1:39" s="1" customFormat="1" ht="19.5" customHeight="1" thickTop="1">
      <c r="A10" s="462" t="s">
        <v>183</v>
      </c>
      <c r="B10" s="424">
        <v>427</v>
      </c>
      <c r="C10" s="425" t="s">
        <v>86</v>
      </c>
      <c r="D10" s="426" t="s">
        <v>87</v>
      </c>
      <c r="E10" s="427" t="s">
        <v>7</v>
      </c>
      <c r="F10" s="428" t="s">
        <v>8</v>
      </c>
      <c r="G10" s="432"/>
      <c r="H10" s="441" t="s">
        <v>174</v>
      </c>
      <c r="I10" s="442">
        <v>18</v>
      </c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</row>
    <row r="11" spans="1:9" ht="19.5" customHeight="1" thickBot="1">
      <c r="A11" s="463"/>
      <c r="B11" s="429">
        <v>436</v>
      </c>
      <c r="C11" s="430" t="s">
        <v>89</v>
      </c>
      <c r="D11" s="430" t="s">
        <v>90</v>
      </c>
      <c r="E11" s="430" t="s">
        <v>7</v>
      </c>
      <c r="F11" s="431" t="s">
        <v>8</v>
      </c>
      <c r="H11" s="441" t="s">
        <v>171</v>
      </c>
      <c r="I11" s="442">
        <v>4</v>
      </c>
    </row>
    <row r="12" spans="1:9" ht="19.5" customHeight="1" thickTop="1">
      <c r="A12" s="464" t="s">
        <v>184</v>
      </c>
      <c r="B12" s="14">
        <v>410</v>
      </c>
      <c r="C12" s="15" t="s">
        <v>100</v>
      </c>
      <c r="D12" s="16" t="s">
        <v>101</v>
      </c>
      <c r="E12" s="9" t="s">
        <v>7</v>
      </c>
      <c r="F12" s="10" t="s">
        <v>12</v>
      </c>
      <c r="H12" s="441" t="s">
        <v>172</v>
      </c>
      <c r="I12" s="442">
        <v>2</v>
      </c>
    </row>
    <row r="13" spans="1:39" s="1" customFormat="1" ht="19.5" customHeight="1" thickBot="1">
      <c r="A13" s="465"/>
      <c r="B13" s="17">
        <v>166</v>
      </c>
      <c r="C13" s="18" t="s">
        <v>13</v>
      </c>
      <c r="D13" s="18" t="s">
        <v>14</v>
      </c>
      <c r="E13" s="12" t="s">
        <v>7</v>
      </c>
      <c r="F13" s="13" t="s">
        <v>12</v>
      </c>
      <c r="G13" s="432"/>
      <c r="H13" s="441" t="s">
        <v>173</v>
      </c>
      <c r="I13" s="442">
        <v>2</v>
      </c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</row>
    <row r="14" spans="1:39" s="1" customFormat="1" ht="19.5" customHeight="1" thickBot="1" thickTop="1">
      <c r="A14" s="462" t="s">
        <v>185</v>
      </c>
      <c r="B14" s="424">
        <v>357</v>
      </c>
      <c r="C14" s="425" t="s">
        <v>121</v>
      </c>
      <c r="D14" s="426" t="s">
        <v>122</v>
      </c>
      <c r="E14" s="427" t="s">
        <v>7</v>
      </c>
      <c r="F14" s="428" t="s">
        <v>21</v>
      </c>
      <c r="G14" s="432"/>
      <c r="H14" s="444" t="s">
        <v>175</v>
      </c>
      <c r="I14" s="445">
        <f>SUM(I10:I13)</f>
        <v>26</v>
      </c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</row>
    <row r="15" spans="1:6" ht="19.5" customHeight="1" thickBot="1">
      <c r="A15" s="463"/>
      <c r="B15" s="429">
        <v>316</v>
      </c>
      <c r="C15" s="430" t="s">
        <v>19</v>
      </c>
      <c r="D15" s="430" t="s">
        <v>20</v>
      </c>
      <c r="E15" s="430" t="s">
        <v>7</v>
      </c>
      <c r="F15" s="431" t="s">
        <v>21</v>
      </c>
    </row>
    <row r="16" spans="1:6" ht="19.5" customHeight="1" thickTop="1">
      <c r="A16" s="466" t="s">
        <v>186</v>
      </c>
      <c r="B16" s="14">
        <v>417</v>
      </c>
      <c r="C16" s="15" t="s">
        <v>33</v>
      </c>
      <c r="D16" s="16" t="s">
        <v>34</v>
      </c>
      <c r="E16" s="19" t="s">
        <v>7</v>
      </c>
      <c r="F16" s="20" t="s">
        <v>29</v>
      </c>
    </row>
    <row r="17" spans="1:39" s="1" customFormat="1" ht="19.5" customHeight="1" thickBot="1">
      <c r="A17" s="467"/>
      <c r="B17" s="17">
        <v>502</v>
      </c>
      <c r="C17" s="18" t="s">
        <v>31</v>
      </c>
      <c r="D17" s="18" t="s">
        <v>32</v>
      </c>
      <c r="E17" s="18" t="s">
        <v>7</v>
      </c>
      <c r="F17" s="21" t="s">
        <v>29</v>
      </c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</row>
    <row r="18" spans="1:39" s="1" customFormat="1" ht="19.5" customHeight="1" thickTop="1">
      <c r="A18" s="462" t="s">
        <v>187</v>
      </c>
      <c r="B18" s="424">
        <v>106</v>
      </c>
      <c r="C18" s="425" t="s">
        <v>93</v>
      </c>
      <c r="D18" s="426" t="s">
        <v>169</v>
      </c>
      <c r="E18" s="427" t="s">
        <v>7</v>
      </c>
      <c r="F18" s="428" t="s">
        <v>12</v>
      </c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</row>
    <row r="19" spans="1:6" ht="19.5" customHeight="1" thickBot="1">
      <c r="A19" s="463"/>
      <c r="B19" s="429">
        <v>338</v>
      </c>
      <c r="C19" s="430" t="s">
        <v>112</v>
      </c>
      <c r="D19" s="430" t="s">
        <v>113</v>
      </c>
      <c r="E19" s="430" t="s">
        <v>7</v>
      </c>
      <c r="F19" s="431" t="s">
        <v>12</v>
      </c>
    </row>
    <row r="20" spans="1:6" ht="19.5" customHeight="1" thickTop="1">
      <c r="A20" s="466" t="s">
        <v>188</v>
      </c>
      <c r="B20" s="6">
        <v>128</v>
      </c>
      <c r="C20" s="7" t="s">
        <v>10</v>
      </c>
      <c r="D20" s="8" t="s">
        <v>11</v>
      </c>
      <c r="E20" s="9" t="s">
        <v>7</v>
      </c>
      <c r="F20" s="10" t="s">
        <v>12</v>
      </c>
    </row>
    <row r="21" spans="1:39" s="1" customFormat="1" ht="19.5" customHeight="1" thickBot="1">
      <c r="A21" s="467"/>
      <c r="B21" s="11">
        <v>270</v>
      </c>
      <c r="C21" s="12" t="s">
        <v>108</v>
      </c>
      <c r="D21" s="12" t="s">
        <v>109</v>
      </c>
      <c r="E21" s="12" t="s">
        <v>7</v>
      </c>
      <c r="F21" s="13" t="s">
        <v>12</v>
      </c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</row>
    <row r="22" spans="1:39" s="1" customFormat="1" ht="19.5" customHeight="1" thickTop="1">
      <c r="A22" s="462" t="s">
        <v>189</v>
      </c>
      <c r="B22" s="424">
        <v>95</v>
      </c>
      <c r="C22" s="425" t="s">
        <v>114</v>
      </c>
      <c r="D22" s="426" t="s">
        <v>115</v>
      </c>
      <c r="E22" s="427" t="s">
        <v>7</v>
      </c>
      <c r="F22" s="428" t="s">
        <v>83</v>
      </c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2"/>
    </row>
    <row r="23" spans="1:6" ht="19.5" customHeight="1" thickBot="1">
      <c r="A23" s="463"/>
      <c r="B23" s="429">
        <v>487</v>
      </c>
      <c r="C23" s="430" t="s">
        <v>167</v>
      </c>
      <c r="D23" s="430" t="s">
        <v>168</v>
      </c>
      <c r="E23" s="430" t="s">
        <v>7</v>
      </c>
      <c r="F23" s="431" t="s">
        <v>83</v>
      </c>
    </row>
    <row r="24" spans="1:6" ht="19.5" customHeight="1" thickTop="1">
      <c r="A24" s="466" t="s">
        <v>190</v>
      </c>
      <c r="B24" s="14">
        <v>83</v>
      </c>
      <c r="C24" s="15" t="s">
        <v>84</v>
      </c>
      <c r="D24" s="16" t="s">
        <v>9</v>
      </c>
      <c r="E24" s="16" t="s">
        <v>7</v>
      </c>
      <c r="F24" s="20" t="s">
        <v>8</v>
      </c>
    </row>
    <row r="25" spans="1:39" s="1" customFormat="1" ht="19.5" customHeight="1" thickBot="1">
      <c r="A25" s="467"/>
      <c r="B25" s="17">
        <v>303</v>
      </c>
      <c r="C25" s="18" t="s">
        <v>134</v>
      </c>
      <c r="D25" s="18" t="s">
        <v>135</v>
      </c>
      <c r="E25" s="18" t="s">
        <v>7</v>
      </c>
      <c r="F25" s="21" t="s">
        <v>88</v>
      </c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</row>
    <row r="26" spans="1:39" s="1" customFormat="1" ht="19.5" customHeight="1" thickTop="1">
      <c r="A26" s="462" t="s">
        <v>191</v>
      </c>
      <c r="B26" s="424">
        <v>167</v>
      </c>
      <c r="C26" s="425" t="s">
        <v>15</v>
      </c>
      <c r="D26" s="426" t="s">
        <v>16</v>
      </c>
      <c r="E26" s="427" t="s">
        <v>7</v>
      </c>
      <c r="F26" s="428" t="s">
        <v>12</v>
      </c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32"/>
    </row>
    <row r="27" spans="1:6" ht="19.5" customHeight="1" thickBot="1">
      <c r="A27" s="463"/>
      <c r="B27" s="429">
        <v>217</v>
      </c>
      <c r="C27" s="430" t="s">
        <v>96</v>
      </c>
      <c r="D27" s="430" t="s">
        <v>97</v>
      </c>
      <c r="E27" s="430" t="s">
        <v>7</v>
      </c>
      <c r="F27" s="431" t="s">
        <v>12</v>
      </c>
    </row>
    <row r="28" spans="1:6" ht="19.5" customHeight="1" thickTop="1">
      <c r="A28" s="466" t="s">
        <v>192</v>
      </c>
      <c r="B28" s="6">
        <v>385</v>
      </c>
      <c r="C28" s="7" t="s">
        <v>110</v>
      </c>
      <c r="D28" s="8" t="s">
        <v>111</v>
      </c>
      <c r="E28" s="9" t="s">
        <v>7</v>
      </c>
      <c r="F28" s="10" t="s">
        <v>12</v>
      </c>
    </row>
    <row r="29" spans="1:39" s="1" customFormat="1" ht="19.5" customHeight="1" thickBot="1">
      <c r="A29" s="467"/>
      <c r="B29" s="11">
        <v>180</v>
      </c>
      <c r="C29" s="12" t="s">
        <v>105</v>
      </c>
      <c r="D29" s="12" t="s">
        <v>106</v>
      </c>
      <c r="E29" s="12" t="s">
        <v>7</v>
      </c>
      <c r="F29" s="13" t="s">
        <v>12</v>
      </c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2"/>
    </row>
    <row r="30" spans="1:39" s="1" customFormat="1" ht="19.5" customHeight="1" thickTop="1">
      <c r="A30" s="466" t="s">
        <v>193</v>
      </c>
      <c r="B30" s="6">
        <v>460</v>
      </c>
      <c r="C30" s="7" t="s">
        <v>149</v>
      </c>
      <c r="D30" s="8" t="s">
        <v>150</v>
      </c>
      <c r="E30" s="9" t="s">
        <v>7</v>
      </c>
      <c r="F30" s="10" t="s">
        <v>25</v>
      </c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32"/>
      <c r="AL30" s="432"/>
      <c r="AM30" s="432"/>
    </row>
    <row r="31" spans="1:6" ht="19.5" customHeight="1" thickBot="1">
      <c r="A31" s="467"/>
      <c r="B31" s="11">
        <v>214</v>
      </c>
      <c r="C31" s="12" t="s">
        <v>116</v>
      </c>
      <c r="D31" s="12" t="s">
        <v>26</v>
      </c>
      <c r="E31" s="12" t="s">
        <v>7</v>
      </c>
      <c r="F31" s="13" t="s">
        <v>83</v>
      </c>
    </row>
    <row r="32" s="432" customFormat="1" ht="19.5" customHeight="1" thickTop="1"/>
    <row r="33" s="432" customFormat="1" ht="19.5" customHeight="1"/>
    <row r="34" s="432" customFormat="1" ht="19.5" customHeight="1"/>
    <row r="35" s="432" customFormat="1" ht="19.5" customHeight="1"/>
    <row r="36" s="432" customFormat="1" ht="15"/>
    <row r="37" s="432" customFormat="1" ht="15"/>
    <row r="38" s="432" customFormat="1" ht="15"/>
    <row r="39" s="432" customFormat="1" ht="15"/>
    <row r="40" s="432" customFormat="1" ht="15"/>
    <row r="41" s="432" customFormat="1" ht="15"/>
    <row r="42" s="432" customFormat="1" ht="15"/>
    <row r="43" s="432" customFormat="1" ht="15"/>
    <row r="44" s="432" customFormat="1" ht="15"/>
    <row r="45" s="432" customFormat="1" ht="15"/>
    <row r="46" s="432" customFormat="1" ht="15"/>
    <row r="47" s="432" customFormat="1" ht="15"/>
    <row r="48" s="432" customFormat="1" ht="15"/>
    <row r="49" s="432" customFormat="1" ht="15"/>
    <row r="50" s="432" customFormat="1" ht="15"/>
    <row r="51" s="432" customFormat="1" ht="15"/>
    <row r="52" s="432" customFormat="1" ht="15"/>
    <row r="53" s="432" customFormat="1" ht="15"/>
    <row r="54" s="432" customFormat="1" ht="15"/>
    <row r="55" s="432" customFormat="1" ht="15"/>
    <row r="56" s="432" customFormat="1" ht="15"/>
    <row r="57" s="432" customFormat="1" ht="15"/>
    <row r="58" s="432" customFormat="1" ht="15"/>
    <row r="59" s="432" customFormat="1" ht="15"/>
    <row r="60" s="432" customFormat="1" ht="15"/>
    <row r="61" s="432" customFormat="1" ht="15"/>
    <row r="62" s="432" customFormat="1" ht="15"/>
    <row r="63" s="432" customFormat="1" ht="15"/>
    <row r="64" s="432" customFormat="1" ht="15"/>
    <row r="65" s="432" customFormat="1" ht="15"/>
    <row r="66" s="432" customFormat="1" ht="15"/>
    <row r="67" s="432" customFormat="1" ht="15"/>
    <row r="68" s="432" customFormat="1" ht="15"/>
    <row r="69" s="432" customFormat="1" ht="15"/>
    <row r="70" s="432" customFormat="1" ht="15"/>
    <row r="71" s="432" customFormat="1" ht="15"/>
    <row r="72" s="432" customFormat="1" ht="15"/>
    <row r="73" s="432" customFormat="1" ht="15"/>
    <row r="74" s="432" customFormat="1" ht="15"/>
    <row r="75" s="432" customFormat="1" ht="15"/>
    <row r="76" s="432" customFormat="1" ht="15"/>
    <row r="77" s="432" customFormat="1" ht="15"/>
    <row r="78" s="432" customFormat="1" ht="15"/>
    <row r="79" s="432" customFormat="1" ht="15"/>
    <row r="80" s="432" customFormat="1" ht="15"/>
    <row r="81" s="432" customFormat="1" ht="15"/>
    <row r="82" s="432" customFormat="1" ht="15"/>
    <row r="83" s="432" customFormat="1" ht="15"/>
    <row r="84" s="432" customFormat="1" ht="15"/>
    <row r="85" s="432" customFormat="1" ht="15"/>
    <row r="86" s="432" customFormat="1" ht="15"/>
    <row r="87" s="432" customFormat="1" ht="15"/>
    <row r="88" s="432" customFormat="1" ht="15"/>
    <row r="89" s="432" customFormat="1" ht="15"/>
    <row r="90" s="432" customFormat="1" ht="15"/>
    <row r="91" s="432" customFormat="1" ht="15"/>
    <row r="92" s="432" customFormat="1" ht="15"/>
    <row r="93" s="432" customFormat="1" ht="15"/>
    <row r="94" s="432" customFormat="1" ht="15"/>
    <row r="95" s="432" customFormat="1" ht="15"/>
    <row r="96" s="432" customFormat="1" ht="15"/>
    <row r="97" s="432" customFormat="1" ht="15"/>
    <row r="98" s="432" customFormat="1" ht="15"/>
    <row r="99" s="432" customFormat="1" ht="15"/>
    <row r="100" s="432" customFormat="1" ht="15"/>
    <row r="101" s="432" customFormat="1" ht="15"/>
    <row r="102" s="432" customFormat="1" ht="15"/>
    <row r="103" s="432" customFormat="1" ht="15"/>
    <row r="104" s="432" customFormat="1" ht="15"/>
    <row r="105" s="432" customFormat="1" ht="15"/>
    <row r="106" s="432" customFormat="1" ht="15"/>
    <row r="107" s="432" customFormat="1" ht="15"/>
    <row r="108" s="432" customFormat="1" ht="15"/>
    <row r="109" s="432" customFormat="1" ht="15"/>
    <row r="110" s="432" customFormat="1" ht="15"/>
    <row r="111" s="432" customFormat="1" ht="15"/>
    <row r="112" s="432" customFormat="1" ht="15"/>
    <row r="113" s="432" customFormat="1" ht="15"/>
    <row r="114" s="432" customFormat="1" ht="15"/>
    <row r="115" s="432" customFormat="1" ht="15"/>
    <row r="116" s="432" customFormat="1" ht="15"/>
    <row r="117" s="432" customFormat="1" ht="15"/>
    <row r="118" s="432" customFormat="1" ht="15"/>
    <row r="119" s="432" customFormat="1" ht="15"/>
    <row r="120" s="432" customFormat="1" ht="15"/>
    <row r="121" s="432" customFormat="1" ht="15"/>
    <row r="122" s="432" customFormat="1" ht="15"/>
    <row r="123" s="432" customFormat="1" ht="15"/>
    <row r="124" s="432" customFormat="1" ht="15"/>
    <row r="125" s="432" customFormat="1" ht="15"/>
    <row r="126" s="432" customFormat="1" ht="15"/>
    <row r="127" s="432" customFormat="1" ht="15"/>
    <row r="128" s="432" customFormat="1" ht="15"/>
    <row r="129" s="432" customFormat="1" ht="15"/>
    <row r="130" s="432" customFormat="1" ht="15"/>
    <row r="131" s="432" customFormat="1" ht="15"/>
    <row r="132" s="432" customFormat="1" ht="15"/>
    <row r="133" s="432" customFormat="1" ht="15"/>
    <row r="134" s="432" customFormat="1" ht="15"/>
    <row r="135" s="432" customFormat="1" ht="15"/>
    <row r="136" s="432" customFormat="1" ht="15"/>
    <row r="137" s="432" customFormat="1" ht="15"/>
    <row r="138" s="432" customFormat="1" ht="15"/>
    <row r="139" s="432" customFormat="1" ht="15"/>
    <row r="140" s="432" customFormat="1" ht="15"/>
    <row r="141" s="432" customFormat="1" ht="15"/>
    <row r="142" s="432" customFormat="1" ht="15"/>
    <row r="143" s="432" customFormat="1" ht="15"/>
    <row r="144" s="432" customFormat="1" ht="15"/>
    <row r="145" s="432" customFormat="1" ht="15"/>
    <row r="146" s="432" customFormat="1" ht="15"/>
    <row r="147" s="432" customFormat="1" ht="15"/>
    <row r="148" s="432" customFormat="1" ht="15"/>
    <row r="149" s="432" customFormat="1" ht="15"/>
    <row r="150" s="432" customFormat="1" ht="15"/>
    <row r="151" s="432" customFormat="1" ht="15"/>
    <row r="152" s="432" customFormat="1" ht="15"/>
    <row r="153" s="432" customFormat="1" ht="15"/>
    <row r="154" s="432" customFormat="1" ht="15"/>
    <row r="155" s="432" customFormat="1" ht="15"/>
    <row r="156" s="432" customFormat="1" ht="15"/>
    <row r="157" s="432" customFormat="1" ht="15"/>
    <row r="158" s="432" customFormat="1" ht="15"/>
    <row r="159" s="432" customFormat="1" ht="15"/>
    <row r="160" s="432" customFormat="1" ht="15"/>
    <row r="161" s="432" customFormat="1" ht="15"/>
    <row r="162" s="432" customFormat="1" ht="15"/>
    <row r="163" s="432" customFormat="1" ht="15"/>
    <row r="164" s="432" customFormat="1" ht="15"/>
    <row r="165" s="432" customFormat="1" ht="15"/>
    <row r="166" s="432" customFormat="1" ht="15"/>
    <row r="167" s="432" customFormat="1" ht="15"/>
    <row r="168" s="432" customFormat="1" ht="15"/>
    <row r="169" s="432" customFormat="1" ht="15"/>
    <row r="170" s="432" customFormat="1" ht="15"/>
    <row r="171" s="432" customFormat="1" ht="15"/>
    <row r="172" s="432" customFormat="1" ht="15"/>
    <row r="173" s="432" customFormat="1" ht="15"/>
    <row r="174" s="432" customFormat="1" ht="15"/>
    <row r="175" s="432" customFormat="1" ht="15"/>
    <row r="176" s="432" customFormat="1" ht="15"/>
    <row r="177" s="432" customFormat="1" ht="15"/>
    <row r="178" s="432" customFormat="1" ht="15"/>
    <row r="179" s="432" customFormat="1" ht="15"/>
    <row r="180" s="432" customFormat="1" ht="15"/>
    <row r="181" s="432" customFormat="1" ht="15"/>
    <row r="182" s="432" customFormat="1" ht="15"/>
    <row r="183" s="432" customFormat="1" ht="15"/>
    <row r="184" s="432" customFormat="1" ht="15"/>
    <row r="185" s="432" customFormat="1" ht="15"/>
    <row r="186" s="432" customFormat="1" ht="15"/>
    <row r="187" s="432" customFormat="1" ht="15"/>
    <row r="188" s="432" customFormat="1" ht="15"/>
    <row r="189" s="432" customFormat="1" ht="15"/>
    <row r="190" s="432" customFormat="1" ht="15"/>
    <row r="191" s="432" customFormat="1" ht="15"/>
    <row r="192" s="432" customFormat="1" ht="15"/>
    <row r="193" s="432" customFormat="1" ht="15"/>
    <row r="194" s="432" customFormat="1" ht="15"/>
    <row r="195" s="432" customFormat="1" ht="15"/>
    <row r="196" s="432" customFormat="1" ht="15"/>
    <row r="197" s="432" customFormat="1" ht="15"/>
    <row r="198" s="432" customFormat="1" ht="15"/>
    <row r="199" s="432" customFormat="1" ht="15"/>
    <row r="200" s="432" customFormat="1" ht="15"/>
    <row r="201" s="432" customFormat="1" ht="15"/>
    <row r="202" s="432" customFormat="1" ht="15"/>
    <row r="203" s="432" customFormat="1" ht="15"/>
    <row r="204" s="432" customFormat="1" ht="15"/>
    <row r="205" s="432" customFormat="1" ht="15"/>
    <row r="206" s="432" customFormat="1" ht="15"/>
    <row r="207" s="432" customFormat="1" ht="15"/>
    <row r="208" s="432" customFormat="1" ht="15"/>
    <row r="209" s="432" customFormat="1" ht="15"/>
    <row r="210" s="432" customFormat="1" ht="15"/>
    <row r="211" s="432" customFormat="1" ht="15"/>
    <row r="212" s="432" customFormat="1" ht="15"/>
    <row r="213" s="432" customFormat="1" ht="15"/>
    <row r="214" s="432" customFormat="1" ht="15"/>
    <row r="215" s="432" customFormat="1" ht="15"/>
    <row r="216" s="432" customFormat="1" ht="15"/>
    <row r="217" s="432" customFormat="1" ht="15"/>
    <row r="218" s="432" customFormat="1" ht="15"/>
    <row r="219" s="432" customFormat="1" ht="15"/>
    <row r="220" s="432" customFormat="1" ht="15"/>
    <row r="221" s="432" customFormat="1" ht="15"/>
    <row r="222" s="432" customFormat="1" ht="15"/>
    <row r="223" s="432" customFormat="1" ht="15"/>
    <row r="224" s="432" customFormat="1" ht="15"/>
    <row r="225" s="432" customFormat="1" ht="15"/>
    <row r="226" s="432" customFormat="1" ht="15"/>
    <row r="227" s="432" customFormat="1" ht="15"/>
    <row r="228" s="432" customFormat="1" ht="15"/>
    <row r="229" s="432" customFormat="1" ht="15"/>
    <row r="230" s="432" customFormat="1" ht="15"/>
    <row r="231" s="432" customFormat="1" ht="15"/>
    <row r="232" s="432" customFormat="1" ht="15"/>
    <row r="233" s="432" customFormat="1" ht="15"/>
    <row r="234" s="432" customFormat="1" ht="15"/>
    <row r="235" s="432" customFormat="1" ht="15"/>
    <row r="236" s="432" customFormat="1" ht="15"/>
    <row r="237" s="432" customFormat="1" ht="15"/>
    <row r="238" s="432" customFormat="1" ht="15"/>
    <row r="239" s="432" customFormat="1" ht="15"/>
    <row r="240" s="432" customFormat="1" ht="15"/>
    <row r="241" s="432" customFormat="1" ht="15"/>
    <row r="242" s="432" customFormat="1" ht="15"/>
    <row r="243" s="432" customFormat="1" ht="15"/>
    <row r="244" s="432" customFormat="1" ht="15"/>
    <row r="245" s="432" customFormat="1" ht="15"/>
    <row r="246" s="432" customFormat="1" ht="15"/>
    <row r="247" s="432" customFormat="1" ht="15"/>
    <row r="248" s="432" customFormat="1" ht="15"/>
    <row r="249" s="432" customFormat="1" ht="15"/>
    <row r="250" s="432" customFormat="1" ht="15"/>
    <row r="251" s="432" customFormat="1" ht="15"/>
    <row r="252" s="432" customFormat="1" ht="15"/>
    <row r="253" s="432" customFormat="1" ht="15"/>
    <row r="254" s="432" customFormat="1" ht="15"/>
    <row r="255" s="432" customFormat="1" ht="15"/>
    <row r="256" s="432" customFormat="1" ht="15"/>
    <row r="257" s="432" customFormat="1" ht="15"/>
    <row r="258" s="432" customFormat="1" ht="15"/>
    <row r="259" s="432" customFormat="1" ht="15"/>
    <row r="260" s="432" customFormat="1" ht="15"/>
    <row r="261" s="432" customFormat="1" ht="15"/>
    <row r="262" s="432" customFormat="1" ht="15"/>
    <row r="263" s="432" customFormat="1" ht="15"/>
    <row r="264" s="432" customFormat="1" ht="15"/>
    <row r="265" s="432" customFormat="1" ht="15"/>
    <row r="266" s="432" customFormat="1" ht="15"/>
    <row r="267" s="432" customFormat="1" ht="15"/>
    <row r="268" s="432" customFormat="1" ht="15"/>
    <row r="269" s="432" customFormat="1" ht="15"/>
    <row r="270" s="432" customFormat="1" ht="15"/>
    <row r="271" s="432" customFormat="1" ht="15"/>
    <row r="272" s="432" customFormat="1" ht="15"/>
    <row r="273" s="432" customFormat="1" ht="15"/>
    <row r="274" s="432" customFormat="1" ht="15"/>
    <row r="275" s="432" customFormat="1" ht="15"/>
    <row r="276" s="432" customFormat="1" ht="15"/>
    <row r="277" s="432" customFormat="1" ht="15"/>
    <row r="278" s="432" customFormat="1" ht="15"/>
    <row r="279" s="432" customFormat="1" ht="15"/>
    <row r="280" spans="7:39" s="1" customFormat="1" ht="15">
      <c r="G280" s="432"/>
      <c r="H280" s="432"/>
      <c r="I280" s="432"/>
      <c r="J280" s="432"/>
      <c r="K280" s="432"/>
      <c r="L280" s="432"/>
      <c r="M280" s="432"/>
      <c r="N280" s="432"/>
      <c r="O280" s="432"/>
      <c r="P280" s="432"/>
      <c r="Q280" s="432"/>
      <c r="R280" s="432"/>
      <c r="S280" s="432"/>
      <c r="T280" s="432"/>
      <c r="U280" s="432"/>
      <c r="V280" s="432"/>
      <c r="W280" s="432"/>
      <c r="X280" s="432"/>
      <c r="Y280" s="432"/>
      <c r="Z280" s="432"/>
      <c r="AA280" s="432"/>
      <c r="AB280" s="432"/>
      <c r="AC280" s="432"/>
      <c r="AD280" s="432"/>
      <c r="AE280" s="432"/>
      <c r="AF280" s="432"/>
      <c r="AG280" s="432"/>
      <c r="AH280" s="432"/>
      <c r="AI280" s="432"/>
      <c r="AJ280" s="432"/>
      <c r="AK280" s="432"/>
      <c r="AL280" s="432"/>
      <c r="AM280" s="432"/>
    </row>
    <row r="281" spans="7:39" s="1" customFormat="1" ht="15">
      <c r="G281" s="432"/>
      <c r="H281" s="432"/>
      <c r="I281" s="432"/>
      <c r="J281" s="432"/>
      <c r="K281" s="432"/>
      <c r="L281" s="432"/>
      <c r="M281" s="432"/>
      <c r="N281" s="432"/>
      <c r="O281" s="432"/>
      <c r="P281" s="432"/>
      <c r="Q281" s="432"/>
      <c r="R281" s="432"/>
      <c r="S281" s="432"/>
      <c r="T281" s="432"/>
      <c r="U281" s="432"/>
      <c r="V281" s="432"/>
      <c r="W281" s="432"/>
      <c r="X281" s="432"/>
      <c r="Y281" s="432"/>
      <c r="Z281" s="432"/>
      <c r="AA281" s="432"/>
      <c r="AB281" s="432"/>
      <c r="AC281" s="432"/>
      <c r="AD281" s="432"/>
      <c r="AE281" s="432"/>
      <c r="AF281" s="432"/>
      <c r="AG281" s="432"/>
      <c r="AH281" s="432"/>
      <c r="AI281" s="432"/>
      <c r="AJ281" s="432"/>
      <c r="AK281" s="432"/>
      <c r="AL281" s="432"/>
      <c r="AM281" s="432"/>
    </row>
  </sheetData>
  <sheetProtection/>
  <mergeCells count="17">
    <mergeCell ref="A28:A29"/>
    <mergeCell ref="A1:F2"/>
    <mergeCell ref="A4:A5"/>
    <mergeCell ref="A6:A7"/>
    <mergeCell ref="A8:A9"/>
    <mergeCell ref="H4:I4"/>
    <mergeCell ref="H9:I9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="80" zoomScaleNormal="80" zoomScalePageLayoutView="0" workbookViewId="0" topLeftCell="A37">
      <selection activeCell="H25" sqref="H25"/>
    </sheetView>
  </sheetViews>
  <sheetFormatPr defaultColWidth="10.7109375" defaultRowHeight="15"/>
  <cols>
    <col min="1" max="1" width="38.00390625" style="0" bestFit="1" customWidth="1"/>
    <col min="2" max="2" width="12.421875" style="0" customWidth="1"/>
    <col min="3" max="4" width="25.7109375" style="0" customWidth="1"/>
    <col min="5" max="5" width="10.7109375" style="0" customWidth="1"/>
    <col min="6" max="6" width="26.421875" style="0" customWidth="1"/>
    <col min="7" max="7" width="11.421875" style="32" customWidth="1"/>
    <col min="8" max="8" width="47.00390625" style="32" bestFit="1" customWidth="1"/>
    <col min="9" max="9" width="6.57421875" style="32" customWidth="1"/>
    <col min="10" max="71" width="11.421875" style="32" customWidth="1"/>
  </cols>
  <sheetData>
    <row r="1" spans="1:6" ht="19.5" customHeight="1" thickTop="1">
      <c r="A1" s="478" t="s">
        <v>0</v>
      </c>
      <c r="B1" s="479"/>
      <c r="C1" s="479"/>
      <c r="D1" s="479"/>
      <c r="E1" s="479"/>
      <c r="F1" s="480"/>
    </row>
    <row r="2" spans="1:6" ht="19.5" customHeight="1" thickBot="1">
      <c r="A2" s="481" t="s">
        <v>35</v>
      </c>
      <c r="B2" s="482"/>
      <c r="C2" s="482"/>
      <c r="D2" s="482"/>
      <c r="E2" s="482"/>
      <c r="F2" s="483"/>
    </row>
    <row r="3" spans="1:6" ht="27" thickBot="1" thickTop="1">
      <c r="A3" s="23" t="s">
        <v>320</v>
      </c>
      <c r="B3" s="24" t="s">
        <v>2</v>
      </c>
      <c r="C3" s="25" t="s">
        <v>3</v>
      </c>
      <c r="D3" s="25" t="s">
        <v>4</v>
      </c>
      <c r="E3" s="25" t="s">
        <v>5</v>
      </c>
      <c r="F3" s="26" t="s">
        <v>6</v>
      </c>
    </row>
    <row r="4" spans="1:71" s="22" customFormat="1" ht="19.5" customHeight="1" thickBot="1" thickTop="1">
      <c r="A4" s="466" t="s">
        <v>194</v>
      </c>
      <c r="B4" s="6">
        <v>9</v>
      </c>
      <c r="C4" s="15" t="s">
        <v>72</v>
      </c>
      <c r="D4" s="8" t="s">
        <v>73</v>
      </c>
      <c r="E4" s="27" t="s">
        <v>38</v>
      </c>
      <c r="F4" s="10" t="s">
        <v>74</v>
      </c>
      <c r="G4" s="32"/>
      <c r="H4" s="484" t="s">
        <v>321</v>
      </c>
      <c r="I4" s="485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s="22" customFormat="1" ht="19.5" customHeight="1" thickBot="1">
      <c r="A5" s="467"/>
      <c r="B5" s="11">
        <v>66</v>
      </c>
      <c r="C5" s="18" t="s">
        <v>162</v>
      </c>
      <c r="D5" s="12" t="s">
        <v>163</v>
      </c>
      <c r="E5" s="11" t="s">
        <v>38</v>
      </c>
      <c r="F5" s="13" t="s">
        <v>29</v>
      </c>
      <c r="G5" s="32"/>
      <c r="H5" s="441" t="s">
        <v>1</v>
      </c>
      <c r="I5" s="442">
        <v>20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s="22" customFormat="1" ht="19.5" customHeight="1" thickTop="1">
      <c r="A6" s="476" t="s">
        <v>195</v>
      </c>
      <c r="B6" s="433">
        <v>12</v>
      </c>
      <c r="C6" s="434" t="s">
        <v>47</v>
      </c>
      <c r="D6" s="435" t="s">
        <v>48</v>
      </c>
      <c r="E6" s="436" t="s">
        <v>38</v>
      </c>
      <c r="F6" s="437" t="s">
        <v>12</v>
      </c>
      <c r="G6" s="32"/>
      <c r="H6" s="441" t="s">
        <v>322</v>
      </c>
      <c r="I6" s="442">
        <v>4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s="22" customFormat="1" ht="19.5" customHeight="1" thickBot="1">
      <c r="A7" s="477"/>
      <c r="B7" s="438">
        <v>36</v>
      </c>
      <c r="C7" s="439" t="s">
        <v>52</v>
      </c>
      <c r="D7" s="439" t="s">
        <v>104</v>
      </c>
      <c r="E7" s="438" t="s">
        <v>38</v>
      </c>
      <c r="F7" s="440" t="s">
        <v>12</v>
      </c>
      <c r="G7" s="32"/>
      <c r="H7" s="443" t="s">
        <v>323</v>
      </c>
      <c r="I7" s="448">
        <v>2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s="22" customFormat="1" ht="19.5" customHeight="1" thickBot="1" thickTop="1">
      <c r="A8" s="466" t="s">
        <v>196</v>
      </c>
      <c r="B8" s="6">
        <v>297</v>
      </c>
      <c r="C8" s="15" t="s">
        <v>42</v>
      </c>
      <c r="D8" s="8" t="s">
        <v>43</v>
      </c>
      <c r="E8" s="27" t="s">
        <v>38</v>
      </c>
      <c r="F8" s="10" t="s">
        <v>8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s="22" customFormat="1" ht="19.5" customHeight="1" thickBot="1">
      <c r="A9" s="467"/>
      <c r="B9" s="11">
        <v>195</v>
      </c>
      <c r="C9" s="18" t="s">
        <v>85</v>
      </c>
      <c r="D9" s="12" t="s">
        <v>41</v>
      </c>
      <c r="E9" s="11" t="s">
        <v>38</v>
      </c>
      <c r="F9" s="13" t="s">
        <v>8</v>
      </c>
      <c r="G9" s="32"/>
      <c r="H9" s="446" t="s">
        <v>179</v>
      </c>
      <c r="I9" s="447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s="22" customFormat="1" ht="19.5" customHeight="1" thickTop="1">
      <c r="A10" s="476" t="s">
        <v>197</v>
      </c>
      <c r="B10" s="433">
        <v>405</v>
      </c>
      <c r="C10" s="434" t="s">
        <v>39</v>
      </c>
      <c r="D10" s="435" t="s">
        <v>40</v>
      </c>
      <c r="E10" s="436" t="s">
        <v>38</v>
      </c>
      <c r="F10" s="437" t="s">
        <v>8</v>
      </c>
      <c r="G10" s="32"/>
      <c r="H10" s="441" t="s">
        <v>174</v>
      </c>
      <c r="I10" s="442">
        <v>27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s="22" customFormat="1" ht="19.5" customHeight="1" thickBot="1">
      <c r="A11" s="477"/>
      <c r="B11" s="438">
        <v>505</v>
      </c>
      <c r="C11" s="439" t="s">
        <v>82</v>
      </c>
      <c r="D11" s="439" t="s">
        <v>161</v>
      </c>
      <c r="E11" s="438" t="s">
        <v>38</v>
      </c>
      <c r="F11" s="440" t="s">
        <v>8</v>
      </c>
      <c r="G11" s="32"/>
      <c r="H11" s="441" t="s">
        <v>170</v>
      </c>
      <c r="I11" s="442">
        <v>4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s="22" customFormat="1" ht="19.5" customHeight="1" thickTop="1">
      <c r="A12" s="466" t="s">
        <v>198</v>
      </c>
      <c r="B12" s="6">
        <v>355</v>
      </c>
      <c r="C12" s="15" t="s">
        <v>141</v>
      </c>
      <c r="D12" s="8" t="s">
        <v>142</v>
      </c>
      <c r="E12" s="27" t="s">
        <v>38</v>
      </c>
      <c r="F12" s="10" t="s">
        <v>60</v>
      </c>
      <c r="G12" s="32"/>
      <c r="H12" s="441" t="s">
        <v>171</v>
      </c>
      <c r="I12" s="442">
        <v>4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s="22" customFormat="1" ht="19.5" customHeight="1" thickBot="1">
      <c r="A13" s="467"/>
      <c r="B13" s="11">
        <v>479</v>
      </c>
      <c r="C13" s="18" t="s">
        <v>143</v>
      </c>
      <c r="D13" s="12" t="s">
        <v>144</v>
      </c>
      <c r="E13" s="11" t="s">
        <v>38</v>
      </c>
      <c r="F13" s="13" t="s">
        <v>60</v>
      </c>
      <c r="G13" s="32"/>
      <c r="H13" s="441" t="s">
        <v>172</v>
      </c>
      <c r="I13" s="442">
        <v>2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s="22" customFormat="1" ht="19.5" customHeight="1" thickTop="1">
      <c r="A14" s="476" t="s">
        <v>199</v>
      </c>
      <c r="B14" s="433">
        <v>239</v>
      </c>
      <c r="C14" s="434" t="s">
        <v>66</v>
      </c>
      <c r="D14" s="435" t="s">
        <v>67</v>
      </c>
      <c r="E14" s="436" t="s">
        <v>38</v>
      </c>
      <c r="F14" s="437" t="s">
        <v>65</v>
      </c>
      <c r="G14" s="32"/>
      <c r="H14" s="441" t="s">
        <v>173</v>
      </c>
      <c r="I14" s="442">
        <v>2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s="22" customFormat="1" ht="19.5" customHeight="1" thickBot="1">
      <c r="A15" s="477"/>
      <c r="B15" s="438">
        <v>241</v>
      </c>
      <c r="C15" s="439" t="s">
        <v>63</v>
      </c>
      <c r="D15" s="439" t="s">
        <v>64</v>
      </c>
      <c r="E15" s="438" t="s">
        <v>38</v>
      </c>
      <c r="F15" s="440" t="s">
        <v>65</v>
      </c>
      <c r="G15" s="32"/>
      <c r="H15" s="444" t="s">
        <v>175</v>
      </c>
      <c r="I15" s="445">
        <f>SUM(I10:I14)</f>
        <v>39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s="22" customFormat="1" ht="19.5" customHeight="1" thickTop="1">
      <c r="A16" s="466" t="s">
        <v>200</v>
      </c>
      <c r="B16" s="6">
        <v>35</v>
      </c>
      <c r="C16" s="15" t="s">
        <v>147</v>
      </c>
      <c r="D16" s="8" t="s">
        <v>148</v>
      </c>
      <c r="E16" s="27" t="s">
        <v>38</v>
      </c>
      <c r="F16" s="10" t="s">
        <v>25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s="22" customFormat="1" ht="19.5" customHeight="1" thickBot="1">
      <c r="A17" s="467"/>
      <c r="B17" s="11">
        <v>31</v>
      </c>
      <c r="C17" s="18" t="s">
        <v>145</v>
      </c>
      <c r="D17" s="12" t="s">
        <v>146</v>
      </c>
      <c r="E17" s="11" t="s">
        <v>38</v>
      </c>
      <c r="F17" s="13" t="s">
        <v>25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s="22" customFormat="1" ht="19.5" customHeight="1" thickTop="1">
      <c r="A18" s="476" t="s">
        <v>201</v>
      </c>
      <c r="B18" s="433">
        <v>114</v>
      </c>
      <c r="C18" s="434" t="s">
        <v>123</v>
      </c>
      <c r="D18" s="435" t="s">
        <v>54</v>
      </c>
      <c r="E18" s="436" t="s">
        <v>38</v>
      </c>
      <c r="F18" s="437" t="s">
        <v>21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s="22" customFormat="1" ht="19.5" customHeight="1" thickBot="1">
      <c r="A19" s="477"/>
      <c r="B19" s="438">
        <v>151</v>
      </c>
      <c r="C19" s="439" t="s">
        <v>52</v>
      </c>
      <c r="D19" s="439" t="s">
        <v>53</v>
      </c>
      <c r="E19" s="438" t="s">
        <v>38</v>
      </c>
      <c r="F19" s="440" t="s">
        <v>21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s="22" customFormat="1" ht="19.5" customHeight="1" thickTop="1">
      <c r="A20" s="466" t="s">
        <v>202</v>
      </c>
      <c r="B20" s="6">
        <v>459</v>
      </c>
      <c r="C20" s="15" t="s">
        <v>136</v>
      </c>
      <c r="D20" s="8" t="s">
        <v>137</v>
      </c>
      <c r="E20" s="27" t="s">
        <v>38</v>
      </c>
      <c r="F20" s="10" t="s">
        <v>88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s="22" customFormat="1" ht="19.5" customHeight="1" thickBot="1">
      <c r="A21" s="467"/>
      <c r="B21" s="11">
        <v>232</v>
      </c>
      <c r="C21" s="18" t="s">
        <v>138</v>
      </c>
      <c r="D21" s="12" t="s">
        <v>139</v>
      </c>
      <c r="E21" s="11" t="s">
        <v>38</v>
      </c>
      <c r="F21" s="13" t="s">
        <v>88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s="22" customFormat="1" ht="19.5" customHeight="1" thickTop="1">
      <c r="A22" s="476" t="s">
        <v>203</v>
      </c>
      <c r="B22" s="433">
        <v>322</v>
      </c>
      <c r="C22" s="434" t="s">
        <v>152</v>
      </c>
      <c r="D22" s="435" t="s">
        <v>76</v>
      </c>
      <c r="E22" s="436" t="s">
        <v>38</v>
      </c>
      <c r="F22" s="437" t="s">
        <v>29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s="22" customFormat="1" ht="19.5" customHeight="1" thickBot="1">
      <c r="A23" s="477"/>
      <c r="B23" s="438">
        <v>418</v>
      </c>
      <c r="C23" s="439" t="s">
        <v>77</v>
      </c>
      <c r="D23" s="439" t="s">
        <v>78</v>
      </c>
      <c r="E23" s="438" t="s">
        <v>38</v>
      </c>
      <c r="F23" s="440" t="s">
        <v>29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s="22" customFormat="1" ht="19.5" customHeight="1" thickTop="1">
      <c r="A24" s="466" t="s">
        <v>340</v>
      </c>
      <c r="B24" s="6">
        <v>173</v>
      </c>
      <c r="C24" s="15" t="s">
        <v>153</v>
      </c>
      <c r="D24" s="8" t="s">
        <v>154</v>
      </c>
      <c r="E24" s="27" t="s">
        <v>38</v>
      </c>
      <c r="F24" s="10" t="s">
        <v>29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s="22" customFormat="1" ht="19.5" customHeight="1" thickBot="1">
      <c r="A25" s="467"/>
      <c r="B25" s="11">
        <v>258</v>
      </c>
      <c r="C25" s="18" t="s">
        <v>155</v>
      </c>
      <c r="D25" s="12" t="s">
        <v>156</v>
      </c>
      <c r="E25" s="11" t="s">
        <v>38</v>
      </c>
      <c r="F25" s="13" t="s">
        <v>29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s="22" customFormat="1" ht="19.5" customHeight="1" thickTop="1">
      <c r="A26" s="476" t="s">
        <v>204</v>
      </c>
      <c r="B26" s="433">
        <v>210</v>
      </c>
      <c r="C26" s="434" t="s">
        <v>39</v>
      </c>
      <c r="D26" s="435" t="s">
        <v>55</v>
      </c>
      <c r="E26" s="436" t="s">
        <v>38</v>
      </c>
      <c r="F26" s="437" t="s">
        <v>21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s="22" customFormat="1" ht="19.5" customHeight="1" thickBot="1">
      <c r="A27" s="477"/>
      <c r="B27" s="438">
        <v>231</v>
      </c>
      <c r="C27" s="439" t="s">
        <v>70</v>
      </c>
      <c r="D27" s="439" t="s">
        <v>71</v>
      </c>
      <c r="E27" s="438" t="s">
        <v>38</v>
      </c>
      <c r="F27" s="440" t="s">
        <v>25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s="22" customFormat="1" ht="19.5" customHeight="1" thickTop="1">
      <c r="A28" s="466" t="s">
        <v>205</v>
      </c>
      <c r="B28" s="6">
        <v>379</v>
      </c>
      <c r="C28" s="15" t="s">
        <v>58</v>
      </c>
      <c r="D28" s="8" t="s">
        <v>59</v>
      </c>
      <c r="E28" s="27" t="s">
        <v>38</v>
      </c>
      <c r="F28" s="10" t="s">
        <v>21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s="22" customFormat="1" ht="19.5" customHeight="1" thickBot="1">
      <c r="A29" s="467"/>
      <c r="B29" s="11">
        <v>293</v>
      </c>
      <c r="C29" s="18" t="s">
        <v>56</v>
      </c>
      <c r="D29" s="12" t="s">
        <v>57</v>
      </c>
      <c r="E29" s="11" t="s">
        <v>38</v>
      </c>
      <c r="F29" s="13" t="s">
        <v>21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s="22" customFormat="1" ht="19.5" customHeight="1" thickTop="1">
      <c r="A30" s="476" t="s">
        <v>206</v>
      </c>
      <c r="B30" s="433">
        <v>197</v>
      </c>
      <c r="C30" s="434" t="s">
        <v>165</v>
      </c>
      <c r="D30" s="435" t="s">
        <v>166</v>
      </c>
      <c r="E30" s="436" t="s">
        <v>38</v>
      </c>
      <c r="F30" s="437" t="s">
        <v>21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s="22" customFormat="1" ht="19.5" customHeight="1" thickBot="1">
      <c r="A31" s="477"/>
      <c r="B31" s="438">
        <v>190</v>
      </c>
      <c r="C31" s="439" t="s">
        <v>125</v>
      </c>
      <c r="D31" s="439" t="s">
        <v>126</v>
      </c>
      <c r="E31" s="438" t="s">
        <v>38</v>
      </c>
      <c r="F31" s="440" t="s">
        <v>21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s="22" customFormat="1" ht="19.5" customHeight="1" thickTop="1">
      <c r="A32" s="466" t="s">
        <v>207</v>
      </c>
      <c r="B32" s="6">
        <v>22</v>
      </c>
      <c r="C32" s="15" t="s">
        <v>131</v>
      </c>
      <c r="D32" s="8" t="s">
        <v>61</v>
      </c>
      <c r="E32" s="27" t="s">
        <v>38</v>
      </c>
      <c r="F32" s="10" t="s">
        <v>62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s="22" customFormat="1" ht="19.5" customHeight="1" thickBot="1">
      <c r="A33" s="467"/>
      <c r="B33" s="11">
        <v>296</v>
      </c>
      <c r="C33" s="18" t="s">
        <v>68</v>
      </c>
      <c r="D33" s="12" t="s">
        <v>69</v>
      </c>
      <c r="E33" s="11" t="s">
        <v>38</v>
      </c>
      <c r="F33" s="13" t="s">
        <v>25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s="22" customFormat="1" ht="19.5" customHeight="1" thickTop="1">
      <c r="A34" s="476" t="s">
        <v>208</v>
      </c>
      <c r="B34" s="433">
        <v>236</v>
      </c>
      <c r="C34" s="434" t="s">
        <v>98</v>
      </c>
      <c r="D34" s="435" t="s">
        <v>99</v>
      </c>
      <c r="E34" s="436" t="s">
        <v>38</v>
      </c>
      <c r="F34" s="437" t="s">
        <v>12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s="22" customFormat="1" ht="19.5" customHeight="1" thickBot="1">
      <c r="A35" s="477"/>
      <c r="B35" s="438">
        <v>21</v>
      </c>
      <c r="C35" s="439" t="s">
        <v>102</v>
      </c>
      <c r="D35" s="439" t="s">
        <v>103</v>
      </c>
      <c r="E35" s="438" t="s">
        <v>38</v>
      </c>
      <c r="F35" s="440" t="s">
        <v>12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s="22" customFormat="1" ht="19.5" customHeight="1" thickTop="1">
      <c r="A36" s="466" t="s">
        <v>209</v>
      </c>
      <c r="B36" s="6">
        <v>440</v>
      </c>
      <c r="C36" s="15" t="s">
        <v>45</v>
      </c>
      <c r="D36" s="8" t="s">
        <v>46</v>
      </c>
      <c r="E36" s="27" t="s">
        <v>38</v>
      </c>
      <c r="F36" s="10" t="s">
        <v>12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s="22" customFormat="1" ht="19.5" customHeight="1" thickBot="1">
      <c r="A37" s="467"/>
      <c r="B37" s="11">
        <v>82</v>
      </c>
      <c r="C37" s="18" t="s">
        <v>44</v>
      </c>
      <c r="D37" s="12" t="s">
        <v>164</v>
      </c>
      <c r="E37" s="11" t="s">
        <v>38</v>
      </c>
      <c r="F37" s="13" t="s">
        <v>12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s="22" customFormat="1" ht="19.5" customHeight="1" thickTop="1">
      <c r="A38" s="476" t="s">
        <v>210</v>
      </c>
      <c r="B38" s="433">
        <v>103</v>
      </c>
      <c r="C38" s="434" t="s">
        <v>91</v>
      </c>
      <c r="D38" s="435" t="s">
        <v>92</v>
      </c>
      <c r="E38" s="436" t="s">
        <v>38</v>
      </c>
      <c r="F38" s="437" t="s">
        <v>12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s="22" customFormat="1" ht="19.5" customHeight="1" thickBot="1">
      <c r="A39" s="477"/>
      <c r="B39" s="438">
        <v>133</v>
      </c>
      <c r="C39" s="439" t="s">
        <v>94</v>
      </c>
      <c r="D39" s="439" t="s">
        <v>95</v>
      </c>
      <c r="E39" s="438" t="s">
        <v>38</v>
      </c>
      <c r="F39" s="440" t="s">
        <v>12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s="22" customFormat="1" ht="19.5" customHeight="1" thickTop="1">
      <c r="A40" s="466" t="s">
        <v>211</v>
      </c>
      <c r="B40" s="6">
        <v>324</v>
      </c>
      <c r="C40" s="15" t="s">
        <v>127</v>
      </c>
      <c r="D40" s="8" t="s">
        <v>128</v>
      </c>
      <c r="E40" s="27" t="s">
        <v>38</v>
      </c>
      <c r="F40" s="10" t="s">
        <v>21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s="22" customFormat="1" ht="19.5" customHeight="1" thickBot="1">
      <c r="A41" s="467"/>
      <c r="B41" s="11">
        <v>517</v>
      </c>
      <c r="C41" s="18" t="s">
        <v>157</v>
      </c>
      <c r="D41" s="12" t="s">
        <v>51</v>
      </c>
      <c r="E41" s="11" t="s">
        <v>38</v>
      </c>
      <c r="F41" s="13" t="s">
        <v>21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s="22" customFormat="1" ht="19.5" customHeight="1" thickTop="1">
      <c r="A42" s="476" t="s">
        <v>212</v>
      </c>
      <c r="B42" s="433">
        <v>125</v>
      </c>
      <c r="C42" s="434" t="s">
        <v>36</v>
      </c>
      <c r="D42" s="435" t="s">
        <v>37</v>
      </c>
      <c r="E42" s="436" t="s">
        <v>38</v>
      </c>
      <c r="F42" s="437" t="s">
        <v>8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s="22" customFormat="1" ht="19.5" customHeight="1" thickBot="1">
      <c r="A43" s="477"/>
      <c r="B43" s="438">
        <v>317</v>
      </c>
      <c r="C43" s="439" t="s">
        <v>50</v>
      </c>
      <c r="D43" s="439" t="s">
        <v>140</v>
      </c>
      <c r="E43" s="438" t="s">
        <v>38</v>
      </c>
      <c r="F43" s="440" t="s">
        <v>88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s="22" customFormat="1" ht="19.5" customHeight="1" thickTop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s="22" customFormat="1" ht="19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s="22" customFormat="1" ht="19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s="22" customFormat="1" ht="19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s="22" customFormat="1" ht="19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s="22" customFormat="1" ht="19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s="22" customFormat="1" ht="19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s="22" customFormat="1" ht="19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s="22" customFormat="1" ht="19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s="22" customFormat="1" ht="19.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s="22" customFormat="1" ht="19.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s="22" customFormat="1" ht="19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s="22" customFormat="1" ht="19.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s="22" customFormat="1" ht="19.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="32" customFormat="1" ht="15"/>
    <row r="59" s="32" customFormat="1" ht="15"/>
    <row r="60" s="32" customFormat="1" ht="15"/>
    <row r="61" s="32" customFormat="1" ht="15"/>
    <row r="62" s="32" customFormat="1" ht="15"/>
    <row r="63" s="32" customFormat="1" ht="15"/>
    <row r="64" s="32" customFormat="1" ht="15"/>
    <row r="65" s="32" customFormat="1" ht="15"/>
    <row r="66" s="32" customFormat="1" ht="15"/>
    <row r="67" s="32" customFormat="1" ht="15"/>
    <row r="68" s="32" customFormat="1" ht="15"/>
    <row r="69" s="32" customFormat="1" ht="15"/>
    <row r="70" s="32" customFormat="1" ht="15"/>
    <row r="71" s="32" customFormat="1" ht="15"/>
    <row r="72" s="32" customFormat="1" ht="15"/>
    <row r="73" s="32" customFormat="1" ht="15"/>
    <row r="74" s="32" customFormat="1" ht="15"/>
    <row r="75" s="32" customFormat="1" ht="15"/>
    <row r="76" s="32" customFormat="1" ht="15"/>
    <row r="77" s="32" customFormat="1" ht="15"/>
    <row r="78" s="32" customFormat="1" ht="15"/>
    <row r="79" s="32" customFormat="1" ht="15"/>
    <row r="80" s="32" customFormat="1" ht="15"/>
    <row r="81" s="32" customFormat="1" ht="15"/>
    <row r="82" s="32" customFormat="1" ht="15"/>
    <row r="83" s="32" customFormat="1" ht="15"/>
    <row r="84" s="32" customFormat="1" ht="15"/>
    <row r="85" s="32" customFormat="1" ht="15"/>
    <row r="86" s="32" customFormat="1" ht="15"/>
    <row r="87" s="32" customFormat="1" ht="15"/>
    <row r="88" s="32" customFormat="1" ht="15"/>
    <row r="89" s="32" customFormat="1" ht="15"/>
    <row r="90" s="32" customFormat="1" ht="15"/>
    <row r="91" s="32" customFormat="1" ht="15"/>
    <row r="92" s="32" customFormat="1" ht="15"/>
    <row r="93" s="32" customFormat="1" ht="15"/>
    <row r="94" s="32" customFormat="1" ht="15"/>
    <row r="95" s="32" customFormat="1" ht="15"/>
    <row r="96" s="32" customFormat="1" ht="15"/>
    <row r="97" s="32" customFormat="1" ht="15"/>
    <row r="98" s="32" customFormat="1" ht="15"/>
    <row r="99" s="32" customFormat="1" ht="15"/>
    <row r="100" s="32" customFormat="1" ht="15"/>
    <row r="101" s="32" customFormat="1" ht="15"/>
    <row r="102" s="32" customFormat="1" ht="15"/>
    <row r="103" s="32" customFormat="1" ht="15"/>
    <row r="104" s="32" customFormat="1" ht="15"/>
    <row r="105" s="32" customFormat="1" ht="15"/>
    <row r="106" s="32" customFormat="1" ht="15"/>
    <row r="107" s="32" customFormat="1" ht="15"/>
    <row r="108" s="32" customFormat="1" ht="15"/>
    <row r="109" s="32" customFormat="1" ht="15"/>
    <row r="110" s="32" customFormat="1" ht="15"/>
    <row r="111" s="32" customFormat="1" ht="15"/>
    <row r="112" s="32" customFormat="1" ht="15"/>
    <row r="113" s="32" customFormat="1" ht="15"/>
    <row r="114" s="32" customFormat="1" ht="15"/>
    <row r="115" s="32" customFormat="1" ht="15"/>
    <row r="116" s="32" customFormat="1" ht="15"/>
    <row r="117" s="32" customFormat="1" ht="15"/>
    <row r="118" s="32" customFormat="1" ht="15"/>
    <row r="119" s="32" customFormat="1" ht="15"/>
    <row r="120" s="32" customFormat="1" ht="15"/>
    <row r="121" s="32" customFormat="1" ht="15"/>
    <row r="122" s="32" customFormat="1" ht="15"/>
    <row r="123" s="32" customFormat="1" ht="15"/>
    <row r="124" s="32" customFormat="1" ht="15"/>
    <row r="125" s="32" customFormat="1" ht="15"/>
    <row r="126" s="32" customFormat="1" ht="15"/>
    <row r="127" s="32" customFormat="1" ht="15"/>
    <row r="128" s="32" customFormat="1" ht="15"/>
    <row r="129" s="32" customFormat="1" ht="15"/>
    <row r="130" s="32" customFormat="1" ht="15"/>
    <row r="131" s="32" customFormat="1" ht="15"/>
    <row r="132" s="32" customFormat="1" ht="15"/>
    <row r="133" s="32" customFormat="1" ht="15"/>
    <row r="134" s="32" customFormat="1" ht="15"/>
    <row r="135" s="32" customFormat="1" ht="15"/>
    <row r="136" s="32" customFormat="1" ht="15"/>
    <row r="137" s="32" customFormat="1" ht="15"/>
    <row r="138" s="32" customFormat="1" ht="15"/>
    <row r="139" s="32" customFormat="1" ht="15"/>
    <row r="140" s="32" customFormat="1" ht="15"/>
    <row r="141" s="32" customFormat="1" ht="15"/>
    <row r="142" s="32" customFormat="1" ht="15"/>
    <row r="143" s="32" customFormat="1" ht="15"/>
    <row r="144" s="32" customFormat="1" ht="15"/>
    <row r="145" s="32" customFormat="1" ht="15"/>
    <row r="146" s="32" customFormat="1" ht="15"/>
    <row r="147" s="32" customFormat="1" ht="15"/>
    <row r="148" s="32" customFormat="1" ht="15"/>
    <row r="149" s="32" customFormat="1" ht="15"/>
    <row r="150" s="32" customFormat="1" ht="15"/>
    <row r="151" s="32" customFormat="1" ht="15"/>
    <row r="152" s="32" customFormat="1" ht="15"/>
    <row r="153" s="32" customFormat="1" ht="15"/>
    <row r="154" s="32" customFormat="1" ht="15"/>
    <row r="155" s="32" customFormat="1" ht="15"/>
    <row r="156" s="32" customFormat="1" ht="15"/>
    <row r="157" s="32" customFormat="1" ht="15"/>
    <row r="158" s="32" customFormat="1" ht="15"/>
    <row r="159" s="32" customFormat="1" ht="15"/>
    <row r="160" s="32" customFormat="1" ht="15"/>
    <row r="161" s="32" customFormat="1" ht="15"/>
    <row r="162" s="32" customFormat="1" ht="15"/>
    <row r="163" s="32" customFormat="1" ht="15"/>
    <row r="164" s="32" customFormat="1" ht="15"/>
    <row r="165" s="32" customFormat="1" ht="15"/>
    <row r="166" s="32" customFormat="1" ht="15"/>
    <row r="167" s="32" customFormat="1" ht="15"/>
    <row r="168" s="32" customFormat="1" ht="15"/>
    <row r="169" s="32" customFormat="1" ht="15"/>
    <row r="170" s="32" customFormat="1" ht="15"/>
    <row r="171" s="32" customFormat="1" ht="15"/>
    <row r="172" s="32" customFormat="1" ht="15"/>
    <row r="173" s="32" customFormat="1" ht="15"/>
    <row r="174" s="32" customFormat="1" ht="15"/>
    <row r="175" s="32" customFormat="1" ht="15"/>
    <row r="176" s="32" customFormat="1" ht="15"/>
    <row r="177" s="32" customFormat="1" ht="15"/>
    <row r="178" s="32" customFormat="1" ht="15"/>
    <row r="179" s="32" customFormat="1" ht="15"/>
    <row r="180" s="32" customFormat="1" ht="15"/>
    <row r="181" s="32" customFormat="1" ht="15"/>
    <row r="182" s="32" customFormat="1" ht="15"/>
    <row r="183" s="32" customFormat="1" ht="15"/>
    <row r="184" s="32" customFormat="1" ht="15"/>
    <row r="185" s="32" customFormat="1" ht="15"/>
    <row r="186" s="32" customFormat="1" ht="15"/>
    <row r="187" s="32" customFormat="1" ht="15"/>
    <row r="188" s="32" customFormat="1" ht="15"/>
    <row r="189" s="32" customFormat="1" ht="15"/>
    <row r="190" s="32" customFormat="1" ht="15"/>
    <row r="191" s="32" customFormat="1" ht="15"/>
    <row r="192" s="32" customFormat="1" ht="15"/>
    <row r="193" s="32" customFormat="1" ht="15"/>
    <row r="194" s="32" customFormat="1" ht="15"/>
    <row r="195" s="32" customFormat="1" ht="15"/>
    <row r="196" s="32" customFormat="1" ht="15"/>
    <row r="197" s="32" customFormat="1" ht="15"/>
    <row r="198" s="32" customFormat="1" ht="15"/>
    <row r="199" s="32" customFormat="1" ht="15"/>
    <row r="200" s="32" customFormat="1" ht="15"/>
    <row r="201" s="32" customFormat="1" ht="15"/>
    <row r="202" s="32" customFormat="1" ht="15"/>
    <row r="203" s="32" customFormat="1" ht="15"/>
    <row r="204" s="32" customFormat="1" ht="15"/>
    <row r="205" s="32" customFormat="1" ht="15"/>
    <row r="206" s="32" customFormat="1" ht="15"/>
    <row r="207" s="32" customFormat="1" ht="15"/>
    <row r="208" s="32" customFormat="1" ht="15"/>
    <row r="209" s="32" customFormat="1" ht="15"/>
    <row r="210" s="32" customFormat="1" ht="15"/>
    <row r="211" s="32" customFormat="1" ht="15"/>
    <row r="212" s="32" customFormat="1" ht="15"/>
    <row r="213" s="32" customFormat="1" ht="15"/>
    <row r="214" s="32" customFormat="1" ht="15"/>
    <row r="215" s="32" customFormat="1" ht="15"/>
    <row r="216" s="32" customFormat="1" ht="15"/>
    <row r="217" s="32" customFormat="1" ht="15"/>
    <row r="218" s="32" customFormat="1" ht="15"/>
    <row r="219" s="32" customFormat="1" ht="15"/>
    <row r="220" s="32" customFormat="1" ht="15"/>
    <row r="221" s="32" customFormat="1" ht="15"/>
    <row r="222" s="32" customFormat="1" ht="15"/>
    <row r="223" s="32" customFormat="1" ht="15"/>
    <row r="224" s="32" customFormat="1" ht="15"/>
    <row r="225" s="32" customFormat="1" ht="15"/>
    <row r="226" s="32" customFormat="1" ht="15"/>
    <row r="227" s="32" customFormat="1" ht="15"/>
    <row r="228" s="32" customFormat="1" ht="15"/>
    <row r="229" s="32" customFormat="1" ht="15"/>
    <row r="230" s="32" customFormat="1" ht="15"/>
    <row r="231" s="32" customFormat="1" ht="15"/>
    <row r="232" s="32" customFormat="1" ht="15"/>
    <row r="233" s="32" customFormat="1" ht="15"/>
    <row r="234" s="32" customFormat="1" ht="15"/>
    <row r="235" s="32" customFormat="1" ht="15"/>
    <row r="236" s="32" customFormat="1" ht="15"/>
    <row r="237" s="32" customFormat="1" ht="15"/>
    <row r="238" s="32" customFormat="1" ht="15"/>
    <row r="239" s="32" customFormat="1" ht="15"/>
    <row r="240" s="32" customFormat="1" ht="15"/>
    <row r="241" s="32" customFormat="1" ht="15"/>
    <row r="242" s="32" customFormat="1" ht="15"/>
    <row r="243" s="32" customFormat="1" ht="15"/>
    <row r="244" s="32" customFormat="1" ht="15"/>
    <row r="245" s="32" customFormat="1" ht="15"/>
    <row r="246" s="32" customFormat="1" ht="15"/>
    <row r="247" s="32" customFormat="1" ht="15"/>
    <row r="248" s="32" customFormat="1" ht="15"/>
    <row r="249" s="32" customFormat="1" ht="15"/>
    <row r="250" s="32" customFormat="1" ht="15"/>
    <row r="251" s="32" customFormat="1" ht="15"/>
    <row r="252" s="32" customFormat="1" ht="15"/>
    <row r="253" s="32" customFormat="1" ht="15"/>
    <row r="254" s="32" customFormat="1" ht="15"/>
    <row r="255" s="32" customFormat="1" ht="15"/>
    <row r="256" s="32" customFormat="1" ht="15"/>
    <row r="257" s="32" customFormat="1" ht="15"/>
    <row r="258" s="32" customFormat="1" ht="15"/>
    <row r="259" s="32" customFormat="1" ht="15"/>
    <row r="260" s="32" customFormat="1" ht="15"/>
    <row r="261" s="32" customFormat="1" ht="15"/>
    <row r="262" s="32" customFormat="1" ht="15"/>
    <row r="263" s="32" customFormat="1" ht="15"/>
    <row r="264" s="32" customFormat="1" ht="15"/>
    <row r="265" s="32" customFormat="1" ht="15"/>
    <row r="266" s="32" customFormat="1" ht="15"/>
    <row r="267" s="32" customFormat="1" ht="15"/>
    <row r="268" s="32" customFormat="1" ht="15"/>
    <row r="269" s="32" customFormat="1" ht="15"/>
    <row r="270" s="32" customFormat="1" ht="15"/>
    <row r="271" s="32" customFormat="1" ht="15"/>
    <row r="272" s="32" customFormat="1" ht="15"/>
    <row r="273" s="32" customFormat="1" ht="15"/>
    <row r="274" s="32" customFormat="1" ht="15"/>
    <row r="275" s="32" customFormat="1" ht="15"/>
    <row r="276" s="32" customFormat="1" ht="15"/>
    <row r="277" s="32" customFormat="1" ht="15"/>
    <row r="278" s="32" customFormat="1" ht="15"/>
    <row r="279" s="32" customFormat="1" ht="15"/>
    <row r="280" s="32" customFormat="1" ht="15"/>
    <row r="281" s="32" customFormat="1" ht="15"/>
    <row r="282" s="32" customFormat="1" ht="15"/>
    <row r="283" s="32" customFormat="1" ht="15"/>
    <row r="284" s="32" customFormat="1" ht="15"/>
    <row r="285" s="32" customFormat="1" ht="15"/>
    <row r="286" s="32" customFormat="1" ht="15"/>
    <row r="287" s="32" customFormat="1" ht="15"/>
    <row r="288" s="32" customFormat="1" ht="15"/>
    <row r="289" s="32" customFormat="1" ht="15"/>
    <row r="290" s="32" customFormat="1" ht="15"/>
    <row r="291" s="32" customFormat="1" ht="15"/>
    <row r="292" s="32" customFormat="1" ht="15"/>
    <row r="293" s="32" customFormat="1" ht="15"/>
    <row r="294" s="32" customFormat="1" ht="15"/>
    <row r="295" s="32" customFormat="1" ht="15"/>
    <row r="296" s="32" customFormat="1" ht="15"/>
    <row r="297" s="32" customFormat="1" ht="15"/>
    <row r="298" s="32" customFormat="1" ht="15"/>
    <row r="299" s="32" customFormat="1" ht="15"/>
    <row r="300" s="32" customFormat="1" ht="15"/>
    <row r="301" s="32" customFormat="1" ht="15"/>
    <row r="302" s="32" customFormat="1" ht="15"/>
    <row r="303" s="32" customFormat="1" ht="15"/>
    <row r="304" s="32" customFormat="1" ht="15"/>
    <row r="305" s="32" customFormat="1" ht="15"/>
    <row r="306" s="32" customFormat="1" ht="15"/>
    <row r="307" s="32" customFormat="1" ht="15"/>
    <row r="308" s="32" customFormat="1" ht="15"/>
    <row r="309" s="32" customFormat="1" ht="15"/>
    <row r="310" s="32" customFormat="1" ht="15"/>
    <row r="311" s="32" customFormat="1" ht="15"/>
    <row r="312" s="32" customFormat="1" ht="15"/>
    <row r="313" s="32" customFormat="1" ht="15"/>
    <row r="314" s="32" customFormat="1" ht="15"/>
    <row r="315" s="32" customFormat="1" ht="15"/>
    <row r="316" s="32" customFormat="1" ht="15"/>
    <row r="317" s="32" customFormat="1" ht="15"/>
    <row r="318" s="32" customFormat="1" ht="15"/>
    <row r="319" s="32" customFormat="1" ht="15"/>
    <row r="320" s="32" customFormat="1" ht="15"/>
    <row r="321" s="32" customFormat="1" ht="15"/>
    <row r="322" s="32" customFormat="1" ht="15"/>
    <row r="323" s="32" customFormat="1" ht="15"/>
    <row r="324" s="32" customFormat="1" ht="15"/>
    <row r="325" s="32" customFormat="1" ht="15"/>
    <row r="326" s="32" customFormat="1" ht="15"/>
    <row r="327" s="32" customFormat="1" ht="15"/>
    <row r="328" s="32" customFormat="1" ht="15"/>
    <row r="329" s="32" customFormat="1" ht="15"/>
    <row r="330" s="32" customFormat="1" ht="15"/>
    <row r="331" s="32" customFormat="1" ht="15"/>
    <row r="332" s="32" customFormat="1" ht="15"/>
    <row r="333" s="32" customFormat="1" ht="15"/>
    <row r="334" s="32" customFormat="1" ht="15"/>
    <row r="335" s="32" customFormat="1" ht="15"/>
    <row r="336" s="32" customFormat="1" ht="15"/>
    <row r="337" s="32" customFormat="1" ht="15"/>
    <row r="338" s="32" customFormat="1" ht="15"/>
    <row r="339" s="32" customFormat="1" ht="15"/>
    <row r="340" s="32" customFormat="1" ht="15"/>
    <row r="341" s="32" customFormat="1" ht="15"/>
    <row r="342" s="32" customFormat="1" ht="15"/>
    <row r="343" s="32" customFormat="1" ht="15"/>
    <row r="344" s="32" customFormat="1" ht="15"/>
    <row r="345" s="32" customFormat="1" ht="15"/>
    <row r="346" s="32" customFormat="1" ht="15"/>
    <row r="347" s="32" customFormat="1" ht="15"/>
    <row r="348" s="32" customFormat="1" ht="15"/>
    <row r="349" s="32" customFormat="1" ht="15"/>
    <row r="350" s="32" customFormat="1" ht="15"/>
    <row r="351" s="32" customFormat="1" ht="15"/>
    <row r="352" s="32" customFormat="1" ht="15"/>
    <row r="353" s="32" customFormat="1" ht="15"/>
    <row r="354" s="32" customFormat="1" ht="15"/>
    <row r="355" s="32" customFormat="1" ht="15"/>
    <row r="356" s="32" customFormat="1" ht="15"/>
    <row r="357" s="32" customFormat="1" ht="15"/>
    <row r="358" s="32" customFormat="1" ht="15"/>
    <row r="359" s="32" customFormat="1" ht="15"/>
    <row r="360" s="32" customFormat="1" ht="15"/>
    <row r="361" s="32" customFormat="1" ht="15"/>
    <row r="362" s="32" customFormat="1" ht="15"/>
    <row r="363" s="32" customFormat="1" ht="15"/>
    <row r="364" s="32" customFormat="1" ht="15"/>
    <row r="365" s="32" customFormat="1" ht="15"/>
    <row r="366" s="32" customFormat="1" ht="15"/>
    <row r="367" s="32" customFormat="1" ht="15"/>
    <row r="368" s="32" customFormat="1" ht="15"/>
    <row r="369" s="32" customFormat="1" ht="15"/>
    <row r="370" s="32" customFormat="1" ht="15"/>
    <row r="371" s="32" customFormat="1" ht="15"/>
    <row r="372" s="32" customFormat="1" ht="15"/>
    <row r="373" s="32" customFormat="1" ht="15"/>
    <row r="374" s="32" customFormat="1" ht="15"/>
    <row r="375" s="32" customFormat="1" ht="15"/>
    <row r="376" s="32" customFormat="1" ht="15"/>
    <row r="377" s="32" customFormat="1" ht="15"/>
    <row r="378" s="32" customFormat="1" ht="15"/>
    <row r="379" s="32" customFormat="1" ht="15"/>
    <row r="380" s="32" customFormat="1" ht="15"/>
    <row r="381" s="32" customFormat="1" ht="15"/>
    <row r="382" s="32" customFormat="1" ht="15"/>
    <row r="383" s="32" customFormat="1" ht="15"/>
    <row r="384" s="32" customFormat="1" ht="15"/>
    <row r="385" s="32" customFormat="1" ht="15"/>
    <row r="386" s="32" customFormat="1" ht="15"/>
    <row r="387" s="32" customFormat="1" ht="15"/>
    <row r="388" s="32" customFormat="1" ht="15"/>
    <row r="389" s="32" customFormat="1" ht="15"/>
    <row r="390" s="32" customFormat="1" ht="15"/>
    <row r="391" s="32" customFormat="1" ht="15"/>
    <row r="392" s="32" customFormat="1" ht="15"/>
    <row r="393" s="32" customFormat="1" ht="15"/>
    <row r="394" s="32" customFormat="1" ht="15"/>
    <row r="395" s="32" customFormat="1" ht="15"/>
    <row r="396" s="32" customFormat="1" ht="15"/>
    <row r="397" s="32" customFormat="1" ht="15"/>
    <row r="398" s="32" customFormat="1" ht="15"/>
    <row r="399" s="32" customFormat="1" ht="15"/>
    <row r="400" s="32" customFormat="1" ht="15"/>
    <row r="401" s="32" customFormat="1" ht="15"/>
    <row r="402" s="32" customFormat="1" ht="15"/>
    <row r="403" s="32" customFormat="1" ht="15"/>
    <row r="404" s="32" customFormat="1" ht="15"/>
    <row r="405" s="32" customFormat="1" ht="15"/>
    <row r="406" s="32" customFormat="1" ht="15"/>
    <row r="407" s="32" customFormat="1" ht="15"/>
    <row r="408" s="32" customFormat="1" ht="15"/>
    <row r="409" s="32" customFormat="1" ht="15"/>
    <row r="410" s="32" customFormat="1" ht="15"/>
    <row r="411" s="32" customFormat="1" ht="15"/>
    <row r="412" s="32" customFormat="1" ht="15"/>
    <row r="413" s="32" customFormat="1" ht="15"/>
    <row r="414" s="32" customFormat="1" ht="15"/>
    <row r="415" s="32" customFormat="1" ht="15"/>
    <row r="416" s="32" customFormat="1" ht="15"/>
    <row r="417" s="32" customFormat="1" ht="15"/>
    <row r="418" s="32" customFormat="1" ht="15"/>
    <row r="419" s="32" customFormat="1" ht="15"/>
    <row r="420" s="32" customFormat="1" ht="15"/>
    <row r="421" s="32" customFormat="1" ht="15"/>
    <row r="422" s="32" customFormat="1" ht="15"/>
    <row r="423" s="32" customFormat="1" ht="15"/>
    <row r="424" s="32" customFormat="1" ht="15"/>
    <row r="425" s="32" customFormat="1" ht="15"/>
    <row r="426" s="32" customFormat="1" ht="15"/>
    <row r="427" s="32" customFormat="1" ht="15"/>
    <row r="428" s="32" customFormat="1" ht="15"/>
    <row r="429" s="32" customFormat="1" ht="15"/>
    <row r="430" s="32" customFormat="1" ht="15"/>
    <row r="431" s="32" customFormat="1" ht="15"/>
    <row r="432" s="32" customFormat="1" ht="15"/>
    <row r="433" s="32" customFormat="1" ht="15"/>
    <row r="434" s="32" customFormat="1" ht="15"/>
    <row r="435" s="32" customFormat="1" ht="15"/>
    <row r="436" s="32" customFormat="1" ht="15"/>
    <row r="437" s="32" customFormat="1" ht="15"/>
    <row r="438" s="32" customFormat="1" ht="15"/>
    <row r="439" s="32" customFormat="1" ht="15"/>
    <row r="440" s="32" customFormat="1" ht="15"/>
    <row r="441" s="32" customFormat="1" ht="15"/>
    <row r="442" s="32" customFormat="1" ht="15"/>
    <row r="443" s="32" customFormat="1" ht="15"/>
    <row r="444" s="32" customFormat="1" ht="15"/>
    <row r="445" s="32" customFormat="1" ht="15"/>
    <row r="446" s="32" customFormat="1" ht="15"/>
    <row r="447" s="32" customFormat="1" ht="15"/>
    <row r="448" s="32" customFormat="1" ht="15"/>
    <row r="449" s="32" customFormat="1" ht="15"/>
    <row r="450" s="32" customFormat="1" ht="15"/>
    <row r="451" s="32" customFormat="1" ht="15"/>
    <row r="452" s="32" customFormat="1" ht="15"/>
    <row r="453" s="32" customFormat="1" ht="15"/>
    <row r="454" s="32" customFormat="1" ht="15"/>
    <row r="455" s="32" customFormat="1" ht="15"/>
    <row r="456" s="32" customFormat="1" ht="15"/>
    <row r="457" s="32" customFormat="1" ht="15"/>
    <row r="458" s="32" customFormat="1" ht="15"/>
    <row r="459" s="32" customFormat="1" ht="15"/>
    <row r="460" s="32" customFormat="1" ht="15"/>
  </sheetData>
  <sheetProtection/>
  <mergeCells count="23">
    <mergeCell ref="A1:F1"/>
    <mergeCell ref="A2:F2"/>
    <mergeCell ref="A4:A5"/>
    <mergeCell ref="A6:A7"/>
    <mergeCell ref="H4:I4"/>
    <mergeCell ref="A18:A19"/>
    <mergeCell ref="A20:A21"/>
    <mergeCell ref="A22:A23"/>
    <mergeCell ref="A24:A25"/>
    <mergeCell ref="A26:A27"/>
    <mergeCell ref="A8:A9"/>
    <mergeCell ref="A10:A11"/>
    <mergeCell ref="A12:A13"/>
    <mergeCell ref="A14:A15"/>
    <mergeCell ref="A16:A17"/>
    <mergeCell ref="A38:A39"/>
    <mergeCell ref="A40:A41"/>
    <mergeCell ref="A42:A43"/>
    <mergeCell ref="A28:A29"/>
    <mergeCell ref="A30:A31"/>
    <mergeCell ref="A32:A33"/>
    <mergeCell ref="A34:A35"/>
    <mergeCell ref="A36:A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56"/>
  <sheetViews>
    <sheetView zoomScale="80" zoomScaleNormal="80" zoomScalePageLayoutView="0" workbookViewId="0" topLeftCell="A1">
      <selection activeCell="A20" sqref="A20:A21"/>
    </sheetView>
  </sheetViews>
  <sheetFormatPr defaultColWidth="10.7109375" defaultRowHeight="15"/>
  <cols>
    <col min="1" max="1" width="38.57421875" style="35" bestFit="1" customWidth="1"/>
    <col min="2" max="2" width="15.00390625" style="0" bestFit="1" customWidth="1"/>
    <col min="3" max="3" width="17.00390625" style="0" bestFit="1" customWidth="1"/>
    <col min="4" max="4" width="15.00390625" style="0" bestFit="1" customWidth="1"/>
    <col min="5" max="5" width="9.57421875" style="0" bestFit="1" customWidth="1"/>
    <col min="6" max="6" width="12.421875" style="0" bestFit="1" customWidth="1"/>
    <col min="7" max="7" width="11.421875" style="449" customWidth="1"/>
    <col min="8" max="8" width="43.00390625" style="449" bestFit="1" customWidth="1"/>
    <col min="9" max="9" width="15.57421875" style="449" customWidth="1"/>
    <col min="10" max="10" width="16.140625" style="449" bestFit="1" customWidth="1"/>
    <col min="11" max="11" width="9.57421875" style="449" bestFit="1" customWidth="1"/>
    <col min="12" max="12" width="12.421875" style="449" bestFit="1" customWidth="1"/>
    <col min="13" max="13" width="11.421875" style="449" customWidth="1"/>
    <col min="14" max="14" width="15.28125" style="449" bestFit="1" customWidth="1"/>
    <col min="15" max="15" width="19.8515625" style="449" bestFit="1" customWidth="1"/>
    <col min="16" max="16" width="21.57421875" style="449" bestFit="1" customWidth="1"/>
    <col min="17" max="17" width="10.28125" style="449" bestFit="1" customWidth="1"/>
    <col min="18" max="18" width="12.421875" style="449" bestFit="1" customWidth="1"/>
    <col min="19" max="41" width="11.421875" style="449" customWidth="1"/>
  </cols>
  <sheetData>
    <row r="1" spans="1:18" ht="19.5" customHeight="1" thickTop="1">
      <c r="A1" s="490" t="s">
        <v>0</v>
      </c>
      <c r="B1" s="491"/>
      <c r="C1" s="491"/>
      <c r="D1" s="491"/>
      <c r="E1" s="491"/>
      <c r="F1" s="492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1:18" ht="19.5" customHeight="1" thickBot="1">
      <c r="A2" s="493" t="s">
        <v>79</v>
      </c>
      <c r="B2" s="494"/>
      <c r="C2" s="494"/>
      <c r="D2" s="494"/>
      <c r="E2" s="494"/>
      <c r="F2" s="495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</row>
    <row r="3" spans="1:18" ht="23.25" customHeight="1" thickBot="1" thickTop="1">
      <c r="A3" s="34" t="s">
        <v>320</v>
      </c>
      <c r="B3" s="29" t="s">
        <v>2</v>
      </c>
      <c r="C3" s="30" t="s">
        <v>3</v>
      </c>
      <c r="D3" s="30" t="s">
        <v>4</v>
      </c>
      <c r="E3" s="30" t="s">
        <v>5</v>
      </c>
      <c r="F3" s="31" t="s">
        <v>6</v>
      </c>
      <c r="H3" s="486" t="s">
        <v>321</v>
      </c>
      <c r="I3" s="487"/>
      <c r="L3" s="451"/>
      <c r="N3" s="450"/>
      <c r="O3" s="450"/>
      <c r="P3" s="450"/>
      <c r="Q3" s="450"/>
      <c r="R3" s="450"/>
    </row>
    <row r="4" spans="1:41" s="28" customFormat="1" ht="19.5" customHeight="1" thickTop="1">
      <c r="A4" s="466" t="s">
        <v>213</v>
      </c>
      <c r="B4" s="6">
        <v>4</v>
      </c>
      <c r="C4" s="15" t="s">
        <v>159</v>
      </c>
      <c r="D4" s="8" t="s">
        <v>160</v>
      </c>
      <c r="E4" s="27" t="s">
        <v>7</v>
      </c>
      <c r="F4" s="10" t="s">
        <v>74</v>
      </c>
      <c r="G4" s="449"/>
      <c r="H4" s="441" t="s">
        <v>1</v>
      </c>
      <c r="I4" s="442">
        <v>26</v>
      </c>
      <c r="J4" s="449"/>
      <c r="K4" s="449"/>
      <c r="L4" s="451"/>
      <c r="M4" s="449"/>
      <c r="N4" s="450"/>
      <c r="O4" s="450"/>
      <c r="P4" s="450"/>
      <c r="Q4" s="450"/>
      <c r="R4" s="450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</row>
    <row r="5" spans="1:41" s="28" customFormat="1" ht="19.5" customHeight="1" thickBot="1">
      <c r="A5" s="467"/>
      <c r="B5" s="11">
        <v>9</v>
      </c>
      <c r="C5" s="18" t="s">
        <v>72</v>
      </c>
      <c r="D5" s="12" t="s">
        <v>73</v>
      </c>
      <c r="E5" s="11" t="s">
        <v>38</v>
      </c>
      <c r="F5" s="13" t="s">
        <v>74</v>
      </c>
      <c r="G5" s="449"/>
      <c r="H5" s="441" t="s">
        <v>322</v>
      </c>
      <c r="I5" s="442">
        <v>6</v>
      </c>
      <c r="J5" s="449"/>
      <c r="K5" s="449"/>
      <c r="L5" s="449"/>
      <c r="M5" s="449"/>
      <c r="N5" s="450"/>
      <c r="O5" s="450"/>
      <c r="P5" s="450"/>
      <c r="Q5" s="450"/>
      <c r="R5" s="450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49"/>
      <c r="AN5" s="449"/>
      <c r="AO5" s="449"/>
    </row>
    <row r="6" spans="1:18" ht="19.5" customHeight="1" thickBot="1" thickTop="1">
      <c r="A6" s="488" t="s">
        <v>214</v>
      </c>
      <c r="B6" s="454">
        <v>10</v>
      </c>
      <c r="C6" s="455" t="s">
        <v>119</v>
      </c>
      <c r="D6" s="456" t="s">
        <v>120</v>
      </c>
      <c r="E6" s="457" t="s">
        <v>7</v>
      </c>
      <c r="F6" s="458" t="s">
        <v>17</v>
      </c>
      <c r="H6" s="443" t="s">
        <v>323</v>
      </c>
      <c r="I6" s="448">
        <v>2</v>
      </c>
      <c r="N6" s="450"/>
      <c r="O6" s="450"/>
      <c r="P6" s="450"/>
      <c r="Q6" s="450"/>
      <c r="R6" s="450"/>
    </row>
    <row r="7" spans="1:18" ht="19.5" customHeight="1" thickBot="1">
      <c r="A7" s="489"/>
      <c r="B7" s="459">
        <v>241</v>
      </c>
      <c r="C7" s="460" t="s">
        <v>63</v>
      </c>
      <c r="D7" s="460" t="s">
        <v>64</v>
      </c>
      <c r="E7" s="459" t="s">
        <v>38</v>
      </c>
      <c r="F7" s="461" t="s">
        <v>65</v>
      </c>
      <c r="N7" s="450"/>
      <c r="O7" s="450"/>
      <c r="P7" s="450"/>
      <c r="Q7" s="450"/>
      <c r="R7" s="450"/>
    </row>
    <row r="8" spans="1:41" s="28" customFormat="1" ht="19.5" customHeight="1" thickBot="1" thickTop="1">
      <c r="A8" s="466" t="s">
        <v>215</v>
      </c>
      <c r="B8" s="6">
        <v>303</v>
      </c>
      <c r="C8" s="15" t="s">
        <v>134</v>
      </c>
      <c r="D8" s="8" t="s">
        <v>135</v>
      </c>
      <c r="E8" s="27" t="s">
        <v>7</v>
      </c>
      <c r="F8" s="10" t="s">
        <v>88</v>
      </c>
      <c r="G8" s="449"/>
      <c r="H8" s="486" t="s">
        <v>179</v>
      </c>
      <c r="I8" s="487"/>
      <c r="J8" s="449"/>
      <c r="K8" s="449"/>
      <c r="L8" s="449"/>
      <c r="M8" s="449"/>
      <c r="N8" s="450"/>
      <c r="O8" s="450"/>
      <c r="P8" s="450"/>
      <c r="Q8" s="450"/>
      <c r="R8" s="450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</row>
    <row r="9" spans="1:41" s="28" customFormat="1" ht="19.5" customHeight="1" thickBot="1">
      <c r="A9" s="467"/>
      <c r="B9" s="11">
        <v>301</v>
      </c>
      <c r="C9" s="18" t="s">
        <v>132</v>
      </c>
      <c r="D9" s="12" t="s">
        <v>133</v>
      </c>
      <c r="E9" s="11" t="s">
        <v>38</v>
      </c>
      <c r="F9" s="13" t="s">
        <v>88</v>
      </c>
      <c r="G9" s="449"/>
      <c r="H9" s="441" t="s">
        <v>174</v>
      </c>
      <c r="I9" s="442">
        <v>30</v>
      </c>
      <c r="J9" s="449"/>
      <c r="K9" s="449"/>
      <c r="L9" s="449"/>
      <c r="M9" s="449"/>
      <c r="N9" s="450"/>
      <c r="O9" s="450"/>
      <c r="P9" s="450"/>
      <c r="Q9" s="450"/>
      <c r="R9" s="450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</row>
    <row r="10" spans="1:18" ht="19.5" customHeight="1" thickTop="1">
      <c r="A10" s="488" t="s">
        <v>216</v>
      </c>
      <c r="B10" s="454">
        <v>78</v>
      </c>
      <c r="C10" s="455" t="s">
        <v>129</v>
      </c>
      <c r="D10" s="456" t="s">
        <v>130</v>
      </c>
      <c r="E10" s="457" t="s">
        <v>7</v>
      </c>
      <c r="F10" s="458" t="s">
        <v>62</v>
      </c>
      <c r="H10" s="441" t="s">
        <v>170</v>
      </c>
      <c r="I10" s="442">
        <v>8</v>
      </c>
      <c r="N10" s="450"/>
      <c r="O10" s="450"/>
      <c r="P10" s="450"/>
      <c r="Q10" s="450"/>
      <c r="R10" s="450"/>
    </row>
    <row r="11" spans="1:18" ht="19.5" customHeight="1" thickBot="1">
      <c r="A11" s="489"/>
      <c r="B11" s="459">
        <v>22</v>
      </c>
      <c r="C11" s="460" t="s">
        <v>131</v>
      </c>
      <c r="D11" s="460" t="s">
        <v>61</v>
      </c>
      <c r="E11" s="459" t="s">
        <v>38</v>
      </c>
      <c r="F11" s="461" t="s">
        <v>62</v>
      </c>
      <c r="H11" s="441" t="s">
        <v>171</v>
      </c>
      <c r="I11" s="442">
        <v>4</v>
      </c>
      <c r="N11" s="450"/>
      <c r="O11" s="450"/>
      <c r="P11" s="450"/>
      <c r="Q11" s="450"/>
      <c r="R11" s="450"/>
    </row>
    <row r="12" spans="1:41" s="28" customFormat="1" ht="19.5" customHeight="1" thickTop="1">
      <c r="A12" s="466" t="s">
        <v>217</v>
      </c>
      <c r="B12" s="6">
        <v>321</v>
      </c>
      <c r="C12" s="15" t="s">
        <v>151</v>
      </c>
      <c r="D12" s="8" t="s">
        <v>30</v>
      </c>
      <c r="E12" s="27" t="s">
        <v>7</v>
      </c>
      <c r="F12" s="10" t="s">
        <v>29</v>
      </c>
      <c r="G12" s="449"/>
      <c r="H12" s="441" t="s">
        <v>172</v>
      </c>
      <c r="I12" s="442">
        <v>2</v>
      </c>
      <c r="J12" s="449"/>
      <c r="K12" s="449"/>
      <c r="L12" s="449"/>
      <c r="M12" s="449"/>
      <c r="N12" s="450"/>
      <c r="O12" s="450"/>
      <c r="P12" s="450"/>
      <c r="Q12" s="450"/>
      <c r="R12" s="450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</row>
    <row r="13" spans="1:41" s="28" customFormat="1" ht="19.5" customHeight="1" thickBot="1">
      <c r="A13" s="467"/>
      <c r="B13" s="11">
        <v>322</v>
      </c>
      <c r="C13" s="18" t="s">
        <v>152</v>
      </c>
      <c r="D13" s="12" t="s">
        <v>76</v>
      </c>
      <c r="E13" s="11" t="s">
        <v>38</v>
      </c>
      <c r="F13" s="13" t="s">
        <v>29</v>
      </c>
      <c r="G13" s="449"/>
      <c r="H13" s="441" t="s">
        <v>173</v>
      </c>
      <c r="I13" s="442">
        <v>2</v>
      </c>
      <c r="J13" s="449"/>
      <c r="K13" s="449"/>
      <c r="L13" s="449"/>
      <c r="M13" s="449"/>
      <c r="N13" s="450"/>
      <c r="O13" s="450"/>
      <c r="P13" s="450"/>
      <c r="Q13" s="450"/>
      <c r="R13" s="450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</row>
    <row r="14" spans="1:18" ht="19.5" customHeight="1" thickBot="1" thickTop="1">
      <c r="A14" s="488" t="s">
        <v>218</v>
      </c>
      <c r="B14" s="454">
        <v>83</v>
      </c>
      <c r="C14" s="455" t="s">
        <v>84</v>
      </c>
      <c r="D14" s="456" t="s">
        <v>9</v>
      </c>
      <c r="E14" s="457" t="s">
        <v>7</v>
      </c>
      <c r="F14" s="458" t="s">
        <v>8</v>
      </c>
      <c r="H14" s="444" t="s">
        <v>175</v>
      </c>
      <c r="I14" s="445">
        <f>SUM(I9:I13)</f>
        <v>46</v>
      </c>
      <c r="N14" s="450"/>
      <c r="O14" s="450"/>
      <c r="P14" s="450"/>
      <c r="Q14" s="450"/>
      <c r="R14" s="450"/>
    </row>
    <row r="15" spans="1:18" ht="19.5" customHeight="1" thickBot="1">
      <c r="A15" s="489"/>
      <c r="B15" s="459">
        <v>505</v>
      </c>
      <c r="C15" s="460" t="s">
        <v>82</v>
      </c>
      <c r="D15" s="460" t="s">
        <v>161</v>
      </c>
      <c r="E15" s="459" t="s">
        <v>38</v>
      </c>
      <c r="F15" s="461" t="s">
        <v>8</v>
      </c>
      <c r="H15" s="452"/>
      <c r="I15" s="452"/>
      <c r="N15" s="450"/>
      <c r="O15" s="450"/>
      <c r="P15" s="450"/>
      <c r="Q15" s="450"/>
      <c r="R15" s="450"/>
    </row>
    <row r="16" spans="1:41" s="28" customFormat="1" ht="19.5" customHeight="1" thickTop="1">
      <c r="A16" s="466" t="s">
        <v>219</v>
      </c>
      <c r="B16" s="6">
        <v>436</v>
      </c>
      <c r="C16" s="15" t="s">
        <v>89</v>
      </c>
      <c r="D16" s="8" t="s">
        <v>90</v>
      </c>
      <c r="E16" s="27" t="s">
        <v>7</v>
      </c>
      <c r="F16" s="10" t="s">
        <v>8</v>
      </c>
      <c r="G16" s="449"/>
      <c r="H16" s="452"/>
      <c r="I16" s="452"/>
      <c r="J16" s="449"/>
      <c r="K16" s="449"/>
      <c r="L16" s="449"/>
      <c r="M16" s="449"/>
      <c r="N16" s="450"/>
      <c r="O16" s="450"/>
      <c r="P16" s="450"/>
      <c r="Q16" s="450"/>
      <c r="R16" s="450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  <c r="AN16" s="449"/>
      <c r="AO16" s="449"/>
    </row>
    <row r="17" spans="1:41" s="28" customFormat="1" ht="19.5" customHeight="1" thickBot="1">
      <c r="A17" s="467"/>
      <c r="B17" s="11">
        <v>210</v>
      </c>
      <c r="C17" s="18" t="s">
        <v>39</v>
      </c>
      <c r="D17" s="12" t="s">
        <v>55</v>
      </c>
      <c r="E17" s="11" t="s">
        <v>38</v>
      </c>
      <c r="F17" s="13" t="s">
        <v>21</v>
      </c>
      <c r="G17" s="449"/>
      <c r="H17" s="452"/>
      <c r="I17" s="452"/>
      <c r="J17" s="449"/>
      <c r="K17" s="449"/>
      <c r="L17" s="449"/>
      <c r="M17" s="449"/>
      <c r="N17" s="450"/>
      <c r="O17" s="450"/>
      <c r="P17" s="450"/>
      <c r="Q17" s="450"/>
      <c r="R17" s="450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</row>
    <row r="18" spans="1:18" ht="19.5" customHeight="1" thickTop="1">
      <c r="A18" s="488" t="s">
        <v>220</v>
      </c>
      <c r="B18" s="454">
        <v>146</v>
      </c>
      <c r="C18" s="455" t="s">
        <v>22</v>
      </c>
      <c r="D18" s="456" t="s">
        <v>23</v>
      </c>
      <c r="E18" s="457" t="s">
        <v>7</v>
      </c>
      <c r="F18" s="458" t="s">
        <v>21</v>
      </c>
      <c r="H18" s="452"/>
      <c r="I18" s="452"/>
      <c r="N18" s="450"/>
      <c r="O18" s="450"/>
      <c r="P18" s="450"/>
      <c r="Q18" s="450"/>
      <c r="R18" s="450"/>
    </row>
    <row r="19" spans="1:18" ht="19.5" customHeight="1" thickBot="1">
      <c r="A19" s="489"/>
      <c r="B19" s="459">
        <v>131</v>
      </c>
      <c r="C19" s="460" t="s">
        <v>124</v>
      </c>
      <c r="D19" s="460" t="s">
        <v>49</v>
      </c>
      <c r="E19" s="459" t="s">
        <v>38</v>
      </c>
      <c r="F19" s="461" t="s">
        <v>21</v>
      </c>
      <c r="H19" s="452"/>
      <c r="I19" s="452"/>
      <c r="K19" s="450"/>
      <c r="L19" s="450"/>
      <c r="M19" s="450"/>
      <c r="N19" s="450"/>
      <c r="O19" s="450"/>
      <c r="P19" s="450"/>
      <c r="Q19" s="450"/>
      <c r="R19" s="450"/>
    </row>
    <row r="20" spans="1:41" s="28" customFormat="1" ht="19.5" customHeight="1" thickTop="1">
      <c r="A20" s="466" t="s">
        <v>221</v>
      </c>
      <c r="B20" s="6">
        <v>37</v>
      </c>
      <c r="C20" s="15" t="s">
        <v>18</v>
      </c>
      <c r="D20" s="8" t="s">
        <v>24</v>
      </c>
      <c r="E20" s="27" t="s">
        <v>7</v>
      </c>
      <c r="F20" s="10" t="s">
        <v>25</v>
      </c>
      <c r="G20" s="449"/>
      <c r="H20" s="452"/>
      <c r="I20" s="452"/>
      <c r="J20" s="449"/>
      <c r="K20" s="450"/>
      <c r="L20" s="450"/>
      <c r="M20" s="450"/>
      <c r="N20" s="450"/>
      <c r="O20" s="450"/>
      <c r="P20" s="450"/>
      <c r="Q20" s="450"/>
      <c r="R20" s="450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</row>
    <row r="21" spans="1:41" s="28" customFormat="1" ht="19.5" customHeight="1" thickBot="1">
      <c r="A21" s="467"/>
      <c r="B21" s="11">
        <v>231</v>
      </c>
      <c r="C21" s="18" t="s">
        <v>70</v>
      </c>
      <c r="D21" s="12" t="s">
        <v>71</v>
      </c>
      <c r="E21" s="11" t="s">
        <v>38</v>
      </c>
      <c r="F21" s="13" t="s">
        <v>25</v>
      </c>
      <c r="G21" s="449"/>
      <c r="H21" s="452"/>
      <c r="I21" s="452"/>
      <c r="J21" s="449"/>
      <c r="K21" s="449"/>
      <c r="L21" s="449"/>
      <c r="M21" s="449"/>
      <c r="N21" s="450"/>
      <c r="O21" s="450"/>
      <c r="P21" s="450"/>
      <c r="Q21" s="450"/>
      <c r="R21" s="450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</row>
    <row r="22" spans="1:18" ht="19.5" customHeight="1" thickTop="1">
      <c r="A22" s="488" t="s">
        <v>222</v>
      </c>
      <c r="B22" s="454">
        <v>410</v>
      </c>
      <c r="C22" s="455" t="s">
        <v>100</v>
      </c>
      <c r="D22" s="456" t="s">
        <v>101</v>
      </c>
      <c r="E22" s="457" t="s">
        <v>7</v>
      </c>
      <c r="F22" s="458" t="s">
        <v>12</v>
      </c>
      <c r="H22" s="452"/>
      <c r="I22" s="452"/>
      <c r="N22" s="450"/>
      <c r="O22" s="450"/>
      <c r="P22" s="450"/>
      <c r="Q22" s="450"/>
      <c r="R22" s="450"/>
    </row>
    <row r="23" spans="1:18" ht="19.5" customHeight="1" thickBot="1">
      <c r="A23" s="489"/>
      <c r="B23" s="459">
        <v>36</v>
      </c>
      <c r="C23" s="460" t="s">
        <v>52</v>
      </c>
      <c r="D23" s="460" t="s">
        <v>104</v>
      </c>
      <c r="E23" s="459" t="s">
        <v>38</v>
      </c>
      <c r="F23" s="461" t="s">
        <v>12</v>
      </c>
      <c r="H23" s="452"/>
      <c r="I23" s="452"/>
      <c r="N23" s="450"/>
      <c r="O23" s="450"/>
      <c r="P23" s="450"/>
      <c r="Q23" s="450"/>
      <c r="R23" s="450"/>
    </row>
    <row r="24" spans="1:41" s="28" customFormat="1" ht="19.5" customHeight="1" thickTop="1">
      <c r="A24" s="466" t="s">
        <v>223</v>
      </c>
      <c r="B24" s="6">
        <v>316</v>
      </c>
      <c r="C24" s="15" t="s">
        <v>19</v>
      </c>
      <c r="D24" s="8" t="s">
        <v>20</v>
      </c>
      <c r="E24" s="27" t="s">
        <v>7</v>
      </c>
      <c r="F24" s="10" t="s">
        <v>21</v>
      </c>
      <c r="G24" s="449"/>
      <c r="H24" s="452"/>
      <c r="I24" s="452"/>
      <c r="J24" s="449"/>
      <c r="K24" s="449"/>
      <c r="L24" s="449"/>
      <c r="M24" s="449"/>
      <c r="N24" s="450"/>
      <c r="O24" s="450"/>
      <c r="P24" s="450"/>
      <c r="Q24" s="450"/>
      <c r="R24" s="450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449"/>
      <c r="AD24" s="449"/>
      <c r="AE24" s="449"/>
      <c r="AF24" s="449"/>
      <c r="AG24" s="449"/>
      <c r="AH24" s="449"/>
      <c r="AI24" s="449"/>
      <c r="AJ24" s="449"/>
      <c r="AK24" s="449"/>
      <c r="AL24" s="449"/>
      <c r="AM24" s="449"/>
      <c r="AN24" s="449"/>
      <c r="AO24" s="449"/>
    </row>
    <row r="25" spans="1:41" s="28" customFormat="1" ht="19.5" customHeight="1" thickBot="1">
      <c r="A25" s="467"/>
      <c r="B25" s="11">
        <v>239</v>
      </c>
      <c r="C25" s="18" t="s">
        <v>66</v>
      </c>
      <c r="D25" s="12" t="s">
        <v>67</v>
      </c>
      <c r="E25" s="11" t="s">
        <v>38</v>
      </c>
      <c r="F25" s="13" t="s">
        <v>65</v>
      </c>
      <c r="G25" s="449"/>
      <c r="H25" s="452"/>
      <c r="I25" s="452"/>
      <c r="J25" s="449"/>
      <c r="K25" s="449"/>
      <c r="L25" s="449"/>
      <c r="M25" s="449"/>
      <c r="N25" s="450"/>
      <c r="O25" s="450"/>
      <c r="P25" s="450"/>
      <c r="Q25" s="450"/>
      <c r="R25" s="450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49"/>
      <c r="AM25" s="449"/>
      <c r="AN25" s="449"/>
      <c r="AO25" s="449"/>
    </row>
    <row r="26" spans="1:18" ht="19.5" customHeight="1" thickTop="1">
      <c r="A26" s="488" t="s">
        <v>224</v>
      </c>
      <c r="B26" s="454">
        <v>94</v>
      </c>
      <c r="C26" s="455" t="s">
        <v>27</v>
      </c>
      <c r="D26" s="456" t="s">
        <v>28</v>
      </c>
      <c r="E26" s="457" t="s">
        <v>7</v>
      </c>
      <c r="F26" s="458" t="s">
        <v>29</v>
      </c>
      <c r="H26" s="452"/>
      <c r="I26" s="452"/>
      <c r="N26" s="450"/>
      <c r="O26" s="450"/>
      <c r="P26" s="450"/>
      <c r="Q26" s="450"/>
      <c r="R26" s="450"/>
    </row>
    <row r="27" spans="1:18" ht="19.5" customHeight="1" thickBot="1">
      <c r="A27" s="489"/>
      <c r="B27" s="459">
        <v>66</v>
      </c>
      <c r="C27" s="460" t="s">
        <v>162</v>
      </c>
      <c r="D27" s="460" t="s">
        <v>163</v>
      </c>
      <c r="E27" s="459" t="s">
        <v>38</v>
      </c>
      <c r="F27" s="461" t="s">
        <v>29</v>
      </c>
      <c r="H27" s="452"/>
      <c r="I27" s="452"/>
      <c r="N27" s="450"/>
      <c r="O27" s="450"/>
      <c r="P27" s="450"/>
      <c r="Q27" s="450"/>
      <c r="R27" s="450"/>
    </row>
    <row r="28" spans="1:41" s="28" customFormat="1" ht="19.5" customHeight="1" thickTop="1">
      <c r="A28" s="466" t="s">
        <v>225</v>
      </c>
      <c r="B28" s="6">
        <v>417</v>
      </c>
      <c r="C28" s="15" t="s">
        <v>33</v>
      </c>
      <c r="D28" s="8" t="s">
        <v>34</v>
      </c>
      <c r="E28" s="27" t="s">
        <v>7</v>
      </c>
      <c r="F28" s="10" t="s">
        <v>29</v>
      </c>
      <c r="G28" s="449"/>
      <c r="H28" s="452"/>
      <c r="I28" s="452"/>
      <c r="J28" s="449"/>
      <c r="K28" s="449"/>
      <c r="L28" s="449"/>
      <c r="M28" s="449"/>
      <c r="N28" s="450"/>
      <c r="O28" s="450"/>
      <c r="P28" s="450"/>
      <c r="Q28" s="450"/>
      <c r="R28" s="450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49"/>
    </row>
    <row r="29" spans="1:41" s="28" customFormat="1" ht="19.5" customHeight="1" thickBot="1">
      <c r="A29" s="467"/>
      <c r="B29" s="17">
        <v>418</v>
      </c>
      <c r="C29" s="18" t="s">
        <v>77</v>
      </c>
      <c r="D29" s="18" t="s">
        <v>78</v>
      </c>
      <c r="E29" s="17" t="s">
        <v>38</v>
      </c>
      <c r="F29" s="21" t="s">
        <v>29</v>
      </c>
      <c r="G29" s="449"/>
      <c r="H29" s="452"/>
      <c r="I29" s="452"/>
      <c r="J29" s="449"/>
      <c r="K29" s="449"/>
      <c r="L29" s="449"/>
      <c r="M29" s="449"/>
      <c r="N29" s="450"/>
      <c r="O29" s="450"/>
      <c r="P29" s="450"/>
      <c r="Q29" s="450"/>
      <c r="R29" s="450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49"/>
      <c r="AM29" s="449"/>
      <c r="AN29" s="449"/>
      <c r="AO29" s="449"/>
    </row>
    <row r="30" spans="1:18" ht="19.5" customHeight="1" thickTop="1">
      <c r="A30" s="488" t="s">
        <v>226</v>
      </c>
      <c r="B30" s="454">
        <v>502</v>
      </c>
      <c r="C30" s="455" t="s">
        <v>31</v>
      </c>
      <c r="D30" s="456" t="s">
        <v>32</v>
      </c>
      <c r="E30" s="457" t="s">
        <v>7</v>
      </c>
      <c r="F30" s="458" t="s">
        <v>29</v>
      </c>
      <c r="H30" s="452"/>
      <c r="I30" s="452"/>
      <c r="N30" s="450"/>
      <c r="O30" s="450"/>
      <c r="P30" s="450"/>
      <c r="Q30" s="450"/>
      <c r="R30" s="450"/>
    </row>
    <row r="31" spans="1:18" ht="19.5" customHeight="1" thickBot="1">
      <c r="A31" s="489"/>
      <c r="B31" s="459">
        <v>258</v>
      </c>
      <c r="C31" s="460" t="s">
        <v>155</v>
      </c>
      <c r="D31" s="460" t="s">
        <v>156</v>
      </c>
      <c r="E31" s="459" t="s">
        <v>38</v>
      </c>
      <c r="F31" s="461" t="s">
        <v>29</v>
      </c>
      <c r="H31" s="452"/>
      <c r="I31" s="452"/>
      <c r="N31" s="450"/>
      <c r="O31" s="450"/>
      <c r="P31" s="450"/>
      <c r="Q31" s="450"/>
      <c r="R31" s="450"/>
    </row>
    <row r="32" spans="1:18" ht="19.5" customHeight="1" thickTop="1">
      <c r="A32" s="466" t="s">
        <v>227</v>
      </c>
      <c r="B32" s="6">
        <v>128</v>
      </c>
      <c r="C32" s="15" t="s">
        <v>10</v>
      </c>
      <c r="D32" s="8" t="s">
        <v>11</v>
      </c>
      <c r="E32" s="27" t="s">
        <v>7</v>
      </c>
      <c r="F32" s="10" t="s">
        <v>12</v>
      </c>
      <c r="H32" s="452"/>
      <c r="I32" s="452"/>
      <c r="N32" s="450"/>
      <c r="O32" s="450"/>
      <c r="P32" s="450"/>
      <c r="Q32" s="450"/>
      <c r="R32" s="450"/>
    </row>
    <row r="33" spans="1:41" s="28" customFormat="1" ht="19.5" customHeight="1" thickBot="1">
      <c r="A33" s="467"/>
      <c r="B33" s="11">
        <v>82</v>
      </c>
      <c r="C33" s="18" t="s">
        <v>44</v>
      </c>
      <c r="D33" s="12" t="s">
        <v>164</v>
      </c>
      <c r="E33" s="11" t="s">
        <v>38</v>
      </c>
      <c r="F33" s="13" t="s">
        <v>12</v>
      </c>
      <c r="G33" s="449"/>
      <c r="H33" s="452"/>
      <c r="I33" s="452"/>
      <c r="J33" s="449"/>
      <c r="K33" s="449"/>
      <c r="L33" s="449"/>
      <c r="M33" s="449"/>
      <c r="N33" s="450"/>
      <c r="O33" s="450"/>
      <c r="P33" s="450"/>
      <c r="Q33" s="450"/>
      <c r="R33" s="450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</row>
    <row r="34" spans="1:41" s="28" customFormat="1" ht="19.5" customHeight="1" thickTop="1">
      <c r="A34" s="488" t="s">
        <v>228</v>
      </c>
      <c r="B34" s="454">
        <v>460</v>
      </c>
      <c r="C34" s="455" t="s">
        <v>149</v>
      </c>
      <c r="D34" s="456" t="s">
        <v>150</v>
      </c>
      <c r="E34" s="457" t="s">
        <v>7</v>
      </c>
      <c r="F34" s="458" t="s">
        <v>25</v>
      </c>
      <c r="G34" s="449"/>
      <c r="H34" s="452"/>
      <c r="I34" s="452"/>
      <c r="J34" s="449"/>
      <c r="K34" s="449"/>
      <c r="L34" s="449"/>
      <c r="M34" s="449"/>
      <c r="N34" s="450"/>
      <c r="O34" s="450"/>
      <c r="P34" s="450"/>
      <c r="Q34" s="450"/>
      <c r="R34" s="450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</row>
    <row r="35" spans="1:41" s="28" customFormat="1" ht="19.5" customHeight="1" thickBot="1">
      <c r="A35" s="489"/>
      <c r="B35" s="459">
        <v>296</v>
      </c>
      <c r="C35" s="460" t="s">
        <v>68</v>
      </c>
      <c r="D35" s="460" t="s">
        <v>69</v>
      </c>
      <c r="E35" s="459" t="s">
        <v>38</v>
      </c>
      <c r="F35" s="461" t="s">
        <v>25</v>
      </c>
      <c r="G35" s="449"/>
      <c r="H35" s="452"/>
      <c r="I35" s="452"/>
      <c r="J35" s="449"/>
      <c r="K35" s="449"/>
      <c r="L35" s="449"/>
      <c r="M35" s="449"/>
      <c r="N35" s="450"/>
      <c r="O35" s="450"/>
      <c r="P35" s="450"/>
      <c r="Q35" s="450"/>
      <c r="R35" s="450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49"/>
      <c r="AE35" s="449"/>
      <c r="AF35" s="449"/>
      <c r="AG35" s="449"/>
      <c r="AH35" s="449"/>
      <c r="AI35" s="449"/>
      <c r="AJ35" s="449"/>
      <c r="AK35" s="449"/>
      <c r="AL35" s="449"/>
      <c r="AM35" s="449"/>
      <c r="AN35" s="449"/>
      <c r="AO35" s="449"/>
    </row>
    <row r="36" spans="1:41" s="28" customFormat="1" ht="19.5" customHeight="1" thickTop="1">
      <c r="A36" s="466" t="s">
        <v>229</v>
      </c>
      <c r="B36" s="6">
        <v>357</v>
      </c>
      <c r="C36" s="15" t="s">
        <v>121</v>
      </c>
      <c r="D36" s="8" t="s">
        <v>122</v>
      </c>
      <c r="E36" s="27" t="s">
        <v>7</v>
      </c>
      <c r="F36" s="10" t="s">
        <v>21</v>
      </c>
      <c r="G36" s="449"/>
      <c r="H36" s="452"/>
      <c r="I36" s="452"/>
      <c r="J36" s="449"/>
      <c r="K36" s="449"/>
      <c r="L36" s="449"/>
      <c r="M36" s="449"/>
      <c r="N36" s="450"/>
      <c r="O36" s="450"/>
      <c r="P36" s="450"/>
      <c r="Q36" s="450"/>
      <c r="R36" s="450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49"/>
      <c r="AK36" s="449"/>
      <c r="AL36" s="449"/>
      <c r="AM36" s="449"/>
      <c r="AN36" s="449"/>
      <c r="AO36" s="449"/>
    </row>
    <row r="37" spans="1:41" s="28" customFormat="1" ht="19.5" customHeight="1" thickBot="1">
      <c r="A37" s="467"/>
      <c r="B37" s="11">
        <v>197</v>
      </c>
      <c r="C37" s="18" t="s">
        <v>165</v>
      </c>
      <c r="D37" s="12" t="s">
        <v>166</v>
      </c>
      <c r="E37" s="11" t="s">
        <v>38</v>
      </c>
      <c r="F37" s="13" t="s">
        <v>21</v>
      </c>
      <c r="G37" s="449"/>
      <c r="H37" s="452"/>
      <c r="I37" s="452"/>
      <c r="J37" s="449"/>
      <c r="K37" s="449"/>
      <c r="L37" s="449"/>
      <c r="M37" s="449"/>
      <c r="N37" s="450"/>
      <c r="O37" s="450"/>
      <c r="P37" s="450"/>
      <c r="Q37" s="450"/>
      <c r="R37" s="450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</row>
    <row r="38" spans="1:41" s="28" customFormat="1" ht="19.5" customHeight="1" thickTop="1">
      <c r="A38" s="488" t="s">
        <v>230</v>
      </c>
      <c r="B38" s="454">
        <v>106</v>
      </c>
      <c r="C38" s="455" t="s">
        <v>93</v>
      </c>
      <c r="D38" s="456" t="s">
        <v>169</v>
      </c>
      <c r="E38" s="457" t="s">
        <v>7</v>
      </c>
      <c r="F38" s="458" t="s">
        <v>12</v>
      </c>
      <c r="G38" s="449"/>
      <c r="H38" s="452"/>
      <c r="I38" s="452"/>
      <c r="J38" s="449"/>
      <c r="K38" s="449"/>
      <c r="L38" s="449"/>
      <c r="M38" s="449"/>
      <c r="N38" s="450"/>
      <c r="O38" s="450"/>
      <c r="P38" s="450"/>
      <c r="Q38" s="450"/>
      <c r="R38" s="450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</row>
    <row r="39" spans="1:41" s="28" customFormat="1" ht="19.5" customHeight="1" thickBot="1">
      <c r="A39" s="489"/>
      <c r="B39" s="459">
        <v>21</v>
      </c>
      <c r="C39" s="460" t="s">
        <v>102</v>
      </c>
      <c r="D39" s="460" t="s">
        <v>103</v>
      </c>
      <c r="E39" s="459" t="s">
        <v>38</v>
      </c>
      <c r="F39" s="461" t="s">
        <v>12</v>
      </c>
      <c r="G39" s="449"/>
      <c r="H39" s="452"/>
      <c r="I39" s="452"/>
      <c r="J39" s="449"/>
      <c r="K39" s="449"/>
      <c r="L39" s="449"/>
      <c r="M39" s="449"/>
      <c r="N39" s="450"/>
      <c r="O39" s="450"/>
      <c r="P39" s="450"/>
      <c r="Q39" s="450"/>
      <c r="R39" s="450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</row>
    <row r="40" spans="1:41" s="28" customFormat="1" ht="19.5" customHeight="1" thickTop="1">
      <c r="A40" s="466" t="s">
        <v>231</v>
      </c>
      <c r="B40" s="6">
        <v>166</v>
      </c>
      <c r="C40" s="15" t="s">
        <v>13</v>
      </c>
      <c r="D40" s="8" t="s">
        <v>14</v>
      </c>
      <c r="E40" s="27" t="s">
        <v>7</v>
      </c>
      <c r="F40" s="10" t="s">
        <v>12</v>
      </c>
      <c r="G40" s="449"/>
      <c r="H40" s="449"/>
      <c r="I40" s="449"/>
      <c r="J40" s="449"/>
      <c r="K40" s="449"/>
      <c r="L40" s="449"/>
      <c r="M40" s="449"/>
      <c r="N40" s="450"/>
      <c r="O40" s="450"/>
      <c r="P40" s="450"/>
      <c r="Q40" s="450"/>
      <c r="R40" s="450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</row>
    <row r="41" spans="1:41" s="28" customFormat="1" ht="19.5" customHeight="1" thickBot="1">
      <c r="A41" s="467"/>
      <c r="B41" s="11">
        <v>440</v>
      </c>
      <c r="C41" s="18" t="s">
        <v>45</v>
      </c>
      <c r="D41" s="12" t="s">
        <v>46</v>
      </c>
      <c r="E41" s="11" t="s">
        <v>38</v>
      </c>
      <c r="F41" s="13" t="s">
        <v>12</v>
      </c>
      <c r="G41" s="449"/>
      <c r="H41" s="449"/>
      <c r="I41" s="449"/>
      <c r="J41" s="449"/>
      <c r="K41" s="449"/>
      <c r="L41" s="449"/>
      <c r="M41" s="449"/>
      <c r="N41" s="450"/>
      <c r="O41" s="450"/>
      <c r="P41" s="450"/>
      <c r="Q41" s="450"/>
      <c r="R41" s="450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49"/>
      <c r="AG41" s="449"/>
      <c r="AH41" s="449"/>
      <c r="AI41" s="449"/>
      <c r="AJ41" s="449"/>
      <c r="AK41" s="449"/>
      <c r="AL41" s="449"/>
      <c r="AM41" s="449"/>
      <c r="AN41" s="449"/>
      <c r="AO41" s="449"/>
    </row>
    <row r="42" spans="1:41" s="28" customFormat="1" ht="19.5" customHeight="1" thickTop="1">
      <c r="A42" s="488" t="s">
        <v>232</v>
      </c>
      <c r="B42" s="454">
        <v>167</v>
      </c>
      <c r="C42" s="455" t="s">
        <v>15</v>
      </c>
      <c r="D42" s="456" t="s">
        <v>16</v>
      </c>
      <c r="E42" s="457" t="s">
        <v>7</v>
      </c>
      <c r="F42" s="458" t="s">
        <v>12</v>
      </c>
      <c r="G42" s="449"/>
      <c r="H42" s="449"/>
      <c r="I42" s="449"/>
      <c r="J42" s="449"/>
      <c r="K42" s="449"/>
      <c r="L42" s="449"/>
      <c r="M42" s="449"/>
      <c r="N42" s="450"/>
      <c r="O42" s="450"/>
      <c r="P42" s="450"/>
      <c r="Q42" s="450"/>
      <c r="R42" s="450"/>
      <c r="S42" s="449"/>
      <c r="T42" s="449"/>
      <c r="U42" s="449"/>
      <c r="V42" s="449"/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  <c r="AM42" s="449"/>
      <c r="AN42" s="449"/>
      <c r="AO42" s="449"/>
    </row>
    <row r="43" spans="1:41" s="28" customFormat="1" ht="19.5" customHeight="1" thickBot="1">
      <c r="A43" s="489"/>
      <c r="B43" s="459">
        <v>185</v>
      </c>
      <c r="C43" s="460" t="s">
        <v>75</v>
      </c>
      <c r="D43" s="460" t="s">
        <v>107</v>
      </c>
      <c r="E43" s="459" t="s">
        <v>38</v>
      </c>
      <c r="F43" s="461" t="s">
        <v>12</v>
      </c>
      <c r="G43" s="449"/>
      <c r="H43" s="449"/>
      <c r="I43" s="449"/>
      <c r="J43" s="449"/>
      <c r="K43" s="449"/>
      <c r="L43" s="449"/>
      <c r="M43" s="449"/>
      <c r="N43" s="450"/>
      <c r="O43" s="450"/>
      <c r="P43" s="450"/>
      <c r="Q43" s="450"/>
      <c r="R43" s="450"/>
      <c r="S43" s="449"/>
      <c r="T43" s="449"/>
      <c r="U43" s="449"/>
      <c r="V43" s="449"/>
      <c r="W43" s="449"/>
      <c r="X43" s="449"/>
      <c r="Y43" s="449"/>
      <c r="Z43" s="449"/>
      <c r="AA43" s="449"/>
      <c r="AB43" s="449"/>
      <c r="AC43" s="449"/>
      <c r="AD43" s="449"/>
      <c r="AE43" s="449"/>
      <c r="AF43" s="449"/>
      <c r="AG43" s="449"/>
      <c r="AH43" s="449"/>
      <c r="AI43" s="449"/>
      <c r="AJ43" s="449"/>
      <c r="AK43" s="449"/>
      <c r="AL43" s="449"/>
      <c r="AM43" s="449"/>
      <c r="AN43" s="449"/>
      <c r="AO43" s="449"/>
    </row>
    <row r="44" spans="1:41" s="28" customFormat="1" ht="19.5" customHeight="1" thickTop="1">
      <c r="A44" s="466" t="s">
        <v>233</v>
      </c>
      <c r="B44" s="6">
        <v>217</v>
      </c>
      <c r="C44" s="15" t="s">
        <v>96</v>
      </c>
      <c r="D44" s="8" t="s">
        <v>97</v>
      </c>
      <c r="E44" s="27" t="s">
        <v>7</v>
      </c>
      <c r="F44" s="10" t="s">
        <v>12</v>
      </c>
      <c r="G44" s="449"/>
      <c r="H44" s="449"/>
      <c r="I44" s="449"/>
      <c r="J44" s="449"/>
      <c r="K44" s="449"/>
      <c r="L44" s="449"/>
      <c r="M44" s="449"/>
      <c r="N44" s="450"/>
      <c r="O44" s="450"/>
      <c r="P44" s="450"/>
      <c r="Q44" s="450"/>
      <c r="R44" s="450"/>
      <c r="S44" s="449"/>
      <c r="T44" s="449"/>
      <c r="U44" s="449"/>
      <c r="V44" s="449"/>
      <c r="W44" s="449"/>
      <c r="X44" s="449"/>
      <c r="Y44" s="449"/>
      <c r="Z44" s="449"/>
      <c r="AA44" s="449"/>
      <c r="AB44" s="449"/>
      <c r="AC44" s="449"/>
      <c r="AD44" s="449"/>
      <c r="AE44" s="449"/>
      <c r="AF44" s="449"/>
      <c r="AG44" s="449"/>
      <c r="AH44" s="449"/>
      <c r="AI44" s="449"/>
      <c r="AJ44" s="449"/>
      <c r="AK44" s="449"/>
      <c r="AL44" s="449"/>
      <c r="AM44" s="449"/>
      <c r="AN44" s="449"/>
      <c r="AO44" s="449"/>
    </row>
    <row r="45" spans="1:41" s="28" customFormat="1" ht="19.5" customHeight="1" thickBot="1">
      <c r="A45" s="467"/>
      <c r="B45" s="11">
        <v>133</v>
      </c>
      <c r="C45" s="18" t="s">
        <v>94</v>
      </c>
      <c r="D45" s="12" t="s">
        <v>95</v>
      </c>
      <c r="E45" s="11" t="s">
        <v>38</v>
      </c>
      <c r="F45" s="13" t="s">
        <v>12</v>
      </c>
      <c r="G45" s="449"/>
      <c r="H45" s="449"/>
      <c r="I45" s="449"/>
      <c r="J45" s="449"/>
      <c r="K45" s="449"/>
      <c r="L45" s="449"/>
      <c r="M45" s="449"/>
      <c r="N45" s="450"/>
      <c r="O45" s="450"/>
      <c r="P45" s="450"/>
      <c r="Q45" s="450"/>
      <c r="R45" s="450"/>
      <c r="S45" s="449"/>
      <c r="T45" s="449"/>
      <c r="U45" s="449"/>
      <c r="V45" s="449"/>
      <c r="W45" s="449"/>
      <c r="X45" s="449"/>
      <c r="Y45" s="449"/>
      <c r="Z45" s="449"/>
      <c r="AA45" s="449"/>
      <c r="AB45" s="449"/>
      <c r="AC45" s="449"/>
      <c r="AD45" s="449"/>
      <c r="AE45" s="449"/>
      <c r="AF45" s="449"/>
      <c r="AG45" s="449"/>
      <c r="AH45" s="449"/>
      <c r="AI45" s="449"/>
      <c r="AJ45" s="449"/>
      <c r="AK45" s="449"/>
      <c r="AL45" s="449"/>
      <c r="AM45" s="449"/>
      <c r="AN45" s="449"/>
      <c r="AO45" s="449"/>
    </row>
    <row r="46" spans="1:41" s="28" customFormat="1" ht="19.5" customHeight="1" thickTop="1">
      <c r="A46" s="488" t="s">
        <v>234</v>
      </c>
      <c r="B46" s="454">
        <v>270</v>
      </c>
      <c r="C46" s="455" t="s">
        <v>108</v>
      </c>
      <c r="D46" s="456" t="s">
        <v>109</v>
      </c>
      <c r="E46" s="457" t="s">
        <v>7</v>
      </c>
      <c r="F46" s="458" t="s">
        <v>12</v>
      </c>
      <c r="G46" s="449"/>
      <c r="H46" s="449"/>
      <c r="I46" s="449"/>
      <c r="J46" s="449"/>
      <c r="K46" s="449"/>
      <c r="L46" s="449"/>
      <c r="M46" s="449"/>
      <c r="N46" s="450"/>
      <c r="O46" s="450"/>
      <c r="P46" s="450"/>
      <c r="Q46" s="450"/>
      <c r="R46" s="450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</row>
    <row r="47" spans="1:41" s="28" customFormat="1" ht="19.5" customHeight="1" thickBot="1">
      <c r="A47" s="489"/>
      <c r="B47" s="459">
        <v>236</v>
      </c>
      <c r="C47" s="460" t="s">
        <v>98</v>
      </c>
      <c r="D47" s="460" t="s">
        <v>99</v>
      </c>
      <c r="E47" s="459" t="s">
        <v>38</v>
      </c>
      <c r="F47" s="461" t="s">
        <v>12</v>
      </c>
      <c r="G47" s="449"/>
      <c r="H47" s="449"/>
      <c r="I47" s="449"/>
      <c r="J47" s="449"/>
      <c r="K47" s="449"/>
      <c r="L47" s="449"/>
      <c r="M47" s="449"/>
      <c r="N47" s="450"/>
      <c r="O47" s="450"/>
      <c r="P47" s="450"/>
      <c r="Q47" s="450"/>
      <c r="R47" s="450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449"/>
      <c r="AG47" s="449"/>
      <c r="AH47" s="449"/>
      <c r="AI47" s="449"/>
      <c r="AJ47" s="449"/>
      <c r="AK47" s="449"/>
      <c r="AL47" s="449"/>
      <c r="AM47" s="449"/>
      <c r="AN47" s="449"/>
      <c r="AO47" s="449"/>
    </row>
    <row r="48" spans="1:41" s="28" customFormat="1" ht="19.5" customHeight="1" thickTop="1">
      <c r="A48" s="466" t="s">
        <v>235</v>
      </c>
      <c r="B48" s="6">
        <v>427</v>
      </c>
      <c r="C48" s="15" t="s">
        <v>86</v>
      </c>
      <c r="D48" s="8" t="s">
        <v>87</v>
      </c>
      <c r="E48" s="27" t="s">
        <v>7</v>
      </c>
      <c r="F48" s="10" t="s">
        <v>8</v>
      </c>
      <c r="G48" s="449"/>
      <c r="H48" s="449"/>
      <c r="I48" s="449"/>
      <c r="J48" s="449"/>
      <c r="K48" s="449"/>
      <c r="L48" s="449"/>
      <c r="M48" s="449"/>
      <c r="N48" s="450"/>
      <c r="O48" s="450"/>
      <c r="P48" s="450"/>
      <c r="Q48" s="450"/>
      <c r="R48" s="450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449"/>
      <c r="AE48" s="449"/>
      <c r="AF48" s="449"/>
      <c r="AG48" s="449"/>
      <c r="AH48" s="449"/>
      <c r="AI48" s="449"/>
      <c r="AJ48" s="449"/>
      <c r="AK48" s="449"/>
      <c r="AL48" s="449"/>
      <c r="AM48" s="449"/>
      <c r="AN48" s="449"/>
      <c r="AO48" s="449"/>
    </row>
    <row r="49" spans="1:41" s="28" customFormat="1" ht="19.5" customHeight="1" thickBot="1">
      <c r="A49" s="467"/>
      <c r="B49" s="11">
        <v>125</v>
      </c>
      <c r="C49" s="18" t="s">
        <v>36</v>
      </c>
      <c r="D49" s="12" t="s">
        <v>37</v>
      </c>
      <c r="E49" s="11" t="s">
        <v>38</v>
      </c>
      <c r="F49" s="13" t="s">
        <v>8</v>
      </c>
      <c r="G49" s="449"/>
      <c r="H49" s="449"/>
      <c r="I49" s="449"/>
      <c r="J49" s="449"/>
      <c r="K49" s="449"/>
      <c r="L49" s="449"/>
      <c r="M49" s="449"/>
      <c r="N49" s="450"/>
      <c r="O49" s="450"/>
      <c r="P49" s="450"/>
      <c r="Q49" s="450"/>
      <c r="R49" s="450"/>
      <c r="S49" s="449"/>
      <c r="T49" s="449"/>
      <c r="U49" s="449"/>
      <c r="V49" s="449"/>
      <c r="W49" s="449"/>
      <c r="X49" s="449"/>
      <c r="Y49" s="449"/>
      <c r="Z49" s="449"/>
      <c r="AA49" s="449"/>
      <c r="AB49" s="449"/>
      <c r="AC49" s="449"/>
      <c r="AD49" s="449"/>
      <c r="AE49" s="449"/>
      <c r="AF49" s="449"/>
      <c r="AG49" s="449"/>
      <c r="AH49" s="449"/>
      <c r="AI49" s="449"/>
      <c r="AJ49" s="449"/>
      <c r="AK49" s="449"/>
      <c r="AL49" s="449"/>
      <c r="AM49" s="449"/>
      <c r="AN49" s="449"/>
      <c r="AO49" s="449"/>
    </row>
    <row r="50" spans="1:41" s="28" customFormat="1" ht="19.5" customHeight="1" thickTop="1">
      <c r="A50" s="488" t="s">
        <v>236</v>
      </c>
      <c r="B50" s="454">
        <v>214</v>
      </c>
      <c r="C50" s="455" t="s">
        <v>116</v>
      </c>
      <c r="D50" s="456" t="s">
        <v>26</v>
      </c>
      <c r="E50" s="457" t="s">
        <v>7</v>
      </c>
      <c r="F50" s="458" t="s">
        <v>83</v>
      </c>
      <c r="G50" s="449"/>
      <c r="H50" s="449"/>
      <c r="I50" s="449"/>
      <c r="J50" s="449"/>
      <c r="K50" s="449"/>
      <c r="L50" s="449"/>
      <c r="M50" s="449"/>
      <c r="N50" s="450"/>
      <c r="O50" s="450"/>
      <c r="P50" s="450"/>
      <c r="Q50" s="450"/>
      <c r="R50" s="450"/>
      <c r="S50" s="449"/>
      <c r="T50" s="449"/>
      <c r="U50" s="449"/>
      <c r="V50" s="449"/>
      <c r="W50" s="449"/>
      <c r="X50" s="449"/>
      <c r="Y50" s="449"/>
      <c r="Z50" s="449"/>
      <c r="AA50" s="449"/>
      <c r="AB50" s="449"/>
      <c r="AC50" s="449"/>
      <c r="AD50" s="449"/>
      <c r="AE50" s="449"/>
      <c r="AF50" s="449"/>
      <c r="AG50" s="449"/>
      <c r="AH50" s="449"/>
      <c r="AI50" s="449"/>
      <c r="AJ50" s="449"/>
      <c r="AK50" s="449"/>
      <c r="AL50" s="449"/>
      <c r="AM50" s="449"/>
      <c r="AN50" s="449"/>
      <c r="AO50" s="449"/>
    </row>
    <row r="51" spans="1:41" s="28" customFormat="1" ht="19.5" customHeight="1" thickBot="1">
      <c r="A51" s="489"/>
      <c r="B51" s="459">
        <v>479</v>
      </c>
      <c r="C51" s="460" t="s">
        <v>143</v>
      </c>
      <c r="D51" s="460" t="s">
        <v>144</v>
      </c>
      <c r="E51" s="459" t="s">
        <v>38</v>
      </c>
      <c r="F51" s="461" t="s">
        <v>60</v>
      </c>
      <c r="G51" s="449"/>
      <c r="H51" s="449"/>
      <c r="I51" s="449"/>
      <c r="J51" s="449"/>
      <c r="K51" s="449"/>
      <c r="L51" s="449"/>
      <c r="M51" s="449"/>
      <c r="N51" s="450"/>
      <c r="O51" s="450"/>
      <c r="P51" s="450"/>
      <c r="Q51" s="450"/>
      <c r="R51" s="450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J51" s="449"/>
      <c r="AK51" s="449"/>
      <c r="AL51" s="449"/>
      <c r="AM51" s="449"/>
      <c r="AN51" s="449"/>
      <c r="AO51" s="449"/>
    </row>
    <row r="52" spans="1:41" s="28" customFormat="1" ht="19.5" customHeight="1" thickTop="1">
      <c r="A52" s="466" t="s">
        <v>237</v>
      </c>
      <c r="B52" s="6">
        <v>487</v>
      </c>
      <c r="C52" s="15" t="s">
        <v>117</v>
      </c>
      <c r="D52" s="8" t="s">
        <v>118</v>
      </c>
      <c r="E52" s="27" t="s">
        <v>7</v>
      </c>
      <c r="F52" s="10" t="s">
        <v>83</v>
      </c>
      <c r="G52" s="449"/>
      <c r="H52" s="449"/>
      <c r="I52" s="449"/>
      <c r="J52" s="449"/>
      <c r="K52" s="449"/>
      <c r="L52" s="449"/>
      <c r="M52" s="449"/>
      <c r="N52" s="449"/>
      <c r="O52" s="449"/>
      <c r="P52" s="449"/>
      <c r="Q52" s="449"/>
      <c r="R52" s="449"/>
      <c r="S52" s="449"/>
      <c r="T52" s="449"/>
      <c r="U52" s="449"/>
      <c r="V52" s="449"/>
      <c r="W52" s="449"/>
      <c r="X52" s="449"/>
      <c r="Y52" s="449"/>
      <c r="Z52" s="449"/>
      <c r="AA52" s="449"/>
      <c r="AB52" s="449"/>
      <c r="AC52" s="449"/>
      <c r="AD52" s="449"/>
      <c r="AE52" s="449"/>
      <c r="AF52" s="449"/>
      <c r="AG52" s="449"/>
      <c r="AH52" s="449"/>
      <c r="AI52" s="449"/>
      <c r="AJ52" s="449"/>
      <c r="AK52" s="449"/>
      <c r="AL52" s="449"/>
      <c r="AM52" s="449"/>
      <c r="AN52" s="449"/>
      <c r="AO52" s="449"/>
    </row>
    <row r="53" spans="1:41" s="28" customFormat="1" ht="19.5" customHeight="1" thickBot="1">
      <c r="A53" s="467"/>
      <c r="B53" s="11">
        <v>173</v>
      </c>
      <c r="C53" s="18" t="s">
        <v>153</v>
      </c>
      <c r="D53" s="12" t="s">
        <v>154</v>
      </c>
      <c r="E53" s="11" t="s">
        <v>38</v>
      </c>
      <c r="F53" s="13" t="s">
        <v>29</v>
      </c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49"/>
      <c r="U53" s="449"/>
      <c r="V53" s="449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49"/>
      <c r="AH53" s="449"/>
      <c r="AI53" s="449"/>
      <c r="AJ53" s="449"/>
      <c r="AK53" s="449"/>
      <c r="AL53" s="449"/>
      <c r="AM53" s="449"/>
      <c r="AN53" s="449"/>
      <c r="AO53" s="449"/>
    </row>
    <row r="54" spans="1:41" s="28" customFormat="1" ht="19.5" customHeight="1" thickTop="1">
      <c r="A54" s="488" t="s">
        <v>238</v>
      </c>
      <c r="B54" s="454">
        <v>95</v>
      </c>
      <c r="C54" s="455" t="s">
        <v>114</v>
      </c>
      <c r="D54" s="456" t="s">
        <v>115</v>
      </c>
      <c r="E54" s="457" t="s">
        <v>7</v>
      </c>
      <c r="F54" s="458" t="s">
        <v>83</v>
      </c>
      <c r="G54" s="449"/>
      <c r="H54" s="449"/>
      <c r="I54" s="449"/>
      <c r="J54" s="449"/>
      <c r="K54" s="449"/>
      <c r="L54" s="449"/>
      <c r="M54" s="449"/>
      <c r="N54" s="449"/>
      <c r="O54" s="449"/>
      <c r="P54" s="449"/>
      <c r="Q54" s="449"/>
      <c r="R54" s="449"/>
      <c r="S54" s="449"/>
      <c r="T54" s="449"/>
      <c r="U54" s="449"/>
      <c r="V54" s="449"/>
      <c r="W54" s="449"/>
      <c r="X54" s="449"/>
      <c r="Y54" s="449"/>
      <c r="Z54" s="449"/>
      <c r="AA54" s="449"/>
      <c r="AB54" s="449"/>
      <c r="AC54" s="449"/>
      <c r="AD54" s="449"/>
      <c r="AE54" s="449"/>
      <c r="AF54" s="449"/>
      <c r="AG54" s="449"/>
      <c r="AH54" s="449"/>
      <c r="AI54" s="449"/>
      <c r="AJ54" s="449"/>
      <c r="AK54" s="449"/>
      <c r="AL54" s="449"/>
      <c r="AM54" s="449"/>
      <c r="AN54" s="449"/>
      <c r="AO54" s="449"/>
    </row>
    <row r="55" spans="1:41" s="28" customFormat="1" ht="19.5" customHeight="1" thickBot="1">
      <c r="A55" s="489"/>
      <c r="B55" s="459">
        <v>297</v>
      </c>
      <c r="C55" s="460" t="s">
        <v>42</v>
      </c>
      <c r="D55" s="460" t="s">
        <v>43</v>
      </c>
      <c r="E55" s="459" t="s">
        <v>38</v>
      </c>
      <c r="F55" s="461" t="s">
        <v>8</v>
      </c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</row>
    <row r="56" s="449" customFormat="1" ht="19.5" customHeight="1" thickTop="1">
      <c r="A56" s="453"/>
    </row>
    <row r="57" s="449" customFormat="1" ht="19.5" customHeight="1">
      <c r="A57" s="453"/>
    </row>
    <row r="58" s="449" customFormat="1" ht="19.5" customHeight="1">
      <c r="A58" s="453"/>
    </row>
    <row r="59" s="449" customFormat="1" ht="19.5" customHeight="1">
      <c r="A59" s="453"/>
    </row>
    <row r="60" s="449" customFormat="1" ht="19.5" customHeight="1">
      <c r="A60" s="453"/>
    </row>
    <row r="61" s="449" customFormat="1" ht="19.5" customHeight="1">
      <c r="A61" s="453"/>
    </row>
    <row r="62" s="449" customFormat="1" ht="19.5" customHeight="1">
      <c r="A62" s="453"/>
    </row>
    <row r="63" s="449" customFormat="1" ht="19.5" customHeight="1">
      <c r="A63" s="453"/>
    </row>
    <row r="64" s="449" customFormat="1" ht="19.5" customHeight="1">
      <c r="A64" s="453"/>
    </row>
    <row r="65" s="449" customFormat="1" ht="19.5" customHeight="1">
      <c r="A65" s="453"/>
    </row>
    <row r="66" s="449" customFormat="1" ht="19.5" customHeight="1">
      <c r="A66" s="453"/>
    </row>
    <row r="67" s="449" customFormat="1" ht="19.5" customHeight="1">
      <c r="A67" s="453"/>
    </row>
    <row r="68" s="449" customFormat="1" ht="15">
      <c r="A68" s="453"/>
    </row>
    <row r="69" s="449" customFormat="1" ht="15">
      <c r="A69" s="453"/>
    </row>
    <row r="70" s="449" customFormat="1" ht="15">
      <c r="A70" s="453"/>
    </row>
    <row r="71" s="449" customFormat="1" ht="15">
      <c r="A71" s="453"/>
    </row>
    <row r="72" s="449" customFormat="1" ht="15">
      <c r="A72" s="453"/>
    </row>
    <row r="73" s="449" customFormat="1" ht="15">
      <c r="A73" s="453"/>
    </row>
    <row r="74" s="449" customFormat="1" ht="15">
      <c r="A74" s="453"/>
    </row>
    <row r="75" s="449" customFormat="1" ht="15">
      <c r="A75" s="453"/>
    </row>
    <row r="76" s="449" customFormat="1" ht="15">
      <c r="A76" s="453"/>
    </row>
    <row r="77" s="449" customFormat="1" ht="15">
      <c r="A77" s="453"/>
    </row>
    <row r="78" s="449" customFormat="1" ht="15">
      <c r="A78" s="453"/>
    </row>
    <row r="79" s="449" customFormat="1" ht="15">
      <c r="A79" s="453"/>
    </row>
    <row r="80" s="449" customFormat="1" ht="15">
      <c r="A80" s="453"/>
    </row>
    <row r="81" s="449" customFormat="1" ht="15">
      <c r="A81" s="453"/>
    </row>
    <row r="82" s="449" customFormat="1" ht="15">
      <c r="A82" s="453"/>
    </row>
    <row r="83" s="449" customFormat="1" ht="15">
      <c r="A83" s="453"/>
    </row>
    <row r="84" s="449" customFormat="1" ht="15">
      <c r="A84" s="453"/>
    </row>
    <row r="85" s="449" customFormat="1" ht="15">
      <c r="A85" s="453"/>
    </row>
    <row r="86" s="449" customFormat="1" ht="15">
      <c r="A86" s="453"/>
    </row>
    <row r="87" s="449" customFormat="1" ht="15">
      <c r="A87" s="453"/>
    </row>
    <row r="88" s="449" customFormat="1" ht="15">
      <c r="A88" s="453"/>
    </row>
    <row r="89" s="449" customFormat="1" ht="15">
      <c r="A89" s="453"/>
    </row>
    <row r="90" s="449" customFormat="1" ht="15">
      <c r="A90" s="453"/>
    </row>
    <row r="91" s="449" customFormat="1" ht="15">
      <c r="A91" s="453"/>
    </row>
    <row r="92" s="449" customFormat="1" ht="15">
      <c r="A92" s="453"/>
    </row>
    <row r="93" s="449" customFormat="1" ht="15">
      <c r="A93" s="453"/>
    </row>
    <row r="94" s="449" customFormat="1" ht="15">
      <c r="A94" s="453"/>
    </row>
    <row r="95" s="449" customFormat="1" ht="15">
      <c r="A95" s="453"/>
    </row>
    <row r="96" s="449" customFormat="1" ht="15">
      <c r="A96" s="453"/>
    </row>
    <row r="97" s="449" customFormat="1" ht="15">
      <c r="A97" s="453"/>
    </row>
    <row r="98" s="449" customFormat="1" ht="15">
      <c r="A98" s="453"/>
    </row>
    <row r="99" s="449" customFormat="1" ht="15">
      <c r="A99" s="453"/>
    </row>
    <row r="100" s="449" customFormat="1" ht="15">
      <c r="A100" s="453"/>
    </row>
    <row r="101" s="449" customFormat="1" ht="15">
      <c r="A101" s="453"/>
    </row>
    <row r="102" s="449" customFormat="1" ht="15">
      <c r="A102" s="453"/>
    </row>
    <row r="103" s="449" customFormat="1" ht="15">
      <c r="A103" s="453"/>
    </row>
    <row r="104" s="449" customFormat="1" ht="15">
      <c r="A104" s="453"/>
    </row>
    <row r="105" s="449" customFormat="1" ht="15">
      <c r="A105" s="453"/>
    </row>
    <row r="106" s="449" customFormat="1" ht="15">
      <c r="A106" s="453"/>
    </row>
    <row r="107" s="449" customFormat="1" ht="15">
      <c r="A107" s="453"/>
    </row>
    <row r="108" s="449" customFormat="1" ht="15">
      <c r="A108" s="453"/>
    </row>
    <row r="109" s="449" customFormat="1" ht="15">
      <c r="A109" s="453"/>
    </row>
    <row r="110" s="449" customFormat="1" ht="15">
      <c r="A110" s="453"/>
    </row>
    <row r="111" s="449" customFormat="1" ht="15">
      <c r="A111" s="453"/>
    </row>
    <row r="112" s="449" customFormat="1" ht="15">
      <c r="A112" s="453"/>
    </row>
    <row r="113" s="449" customFormat="1" ht="15">
      <c r="A113" s="453"/>
    </row>
    <row r="114" s="449" customFormat="1" ht="15">
      <c r="A114" s="453"/>
    </row>
    <row r="115" s="449" customFormat="1" ht="15">
      <c r="A115" s="453"/>
    </row>
    <row r="116" s="449" customFormat="1" ht="15">
      <c r="A116" s="453"/>
    </row>
    <row r="117" s="449" customFormat="1" ht="15">
      <c r="A117" s="453"/>
    </row>
    <row r="118" s="449" customFormat="1" ht="15">
      <c r="A118" s="453"/>
    </row>
    <row r="119" s="449" customFormat="1" ht="15">
      <c r="A119" s="453"/>
    </row>
    <row r="120" s="449" customFormat="1" ht="15">
      <c r="A120" s="453"/>
    </row>
    <row r="121" s="449" customFormat="1" ht="15">
      <c r="A121" s="453"/>
    </row>
    <row r="122" s="449" customFormat="1" ht="15">
      <c r="A122" s="453"/>
    </row>
    <row r="123" s="449" customFormat="1" ht="15">
      <c r="A123" s="453"/>
    </row>
    <row r="124" s="449" customFormat="1" ht="15">
      <c r="A124" s="453"/>
    </row>
    <row r="125" s="449" customFormat="1" ht="15">
      <c r="A125" s="453"/>
    </row>
    <row r="126" s="449" customFormat="1" ht="15">
      <c r="A126" s="453"/>
    </row>
    <row r="127" s="449" customFormat="1" ht="15">
      <c r="A127" s="453"/>
    </row>
    <row r="128" s="449" customFormat="1" ht="15">
      <c r="A128" s="453"/>
    </row>
    <row r="129" s="449" customFormat="1" ht="15">
      <c r="A129" s="453"/>
    </row>
    <row r="130" s="449" customFormat="1" ht="15">
      <c r="A130" s="453"/>
    </row>
    <row r="131" s="449" customFormat="1" ht="15">
      <c r="A131" s="453"/>
    </row>
    <row r="132" s="449" customFormat="1" ht="15">
      <c r="A132" s="453"/>
    </row>
    <row r="133" s="449" customFormat="1" ht="15">
      <c r="A133" s="453"/>
    </row>
    <row r="134" s="449" customFormat="1" ht="15">
      <c r="A134" s="453"/>
    </row>
    <row r="135" s="449" customFormat="1" ht="15">
      <c r="A135" s="453"/>
    </row>
    <row r="136" s="449" customFormat="1" ht="15">
      <c r="A136" s="453"/>
    </row>
    <row r="137" s="449" customFormat="1" ht="15">
      <c r="A137" s="453"/>
    </row>
    <row r="138" s="449" customFormat="1" ht="15">
      <c r="A138" s="453"/>
    </row>
    <row r="139" s="449" customFormat="1" ht="15">
      <c r="A139" s="453"/>
    </row>
    <row r="140" s="449" customFormat="1" ht="15">
      <c r="A140" s="453"/>
    </row>
    <row r="141" s="449" customFormat="1" ht="15">
      <c r="A141" s="453"/>
    </row>
    <row r="142" s="449" customFormat="1" ht="15">
      <c r="A142" s="453"/>
    </row>
    <row r="143" s="449" customFormat="1" ht="15">
      <c r="A143" s="453"/>
    </row>
    <row r="144" s="449" customFormat="1" ht="15">
      <c r="A144" s="453"/>
    </row>
    <row r="145" s="449" customFormat="1" ht="15">
      <c r="A145" s="453"/>
    </row>
    <row r="146" s="449" customFormat="1" ht="15">
      <c r="A146" s="453"/>
    </row>
    <row r="147" s="449" customFormat="1" ht="15">
      <c r="A147" s="453"/>
    </row>
    <row r="148" s="449" customFormat="1" ht="15">
      <c r="A148" s="453"/>
    </row>
    <row r="149" s="449" customFormat="1" ht="15">
      <c r="A149" s="453"/>
    </row>
    <row r="150" s="449" customFormat="1" ht="15">
      <c r="A150" s="453"/>
    </row>
    <row r="151" s="449" customFormat="1" ht="15">
      <c r="A151" s="453"/>
    </row>
    <row r="152" s="449" customFormat="1" ht="15">
      <c r="A152" s="453"/>
    </row>
    <row r="153" s="449" customFormat="1" ht="15">
      <c r="A153" s="453"/>
    </row>
    <row r="154" s="449" customFormat="1" ht="15">
      <c r="A154" s="453"/>
    </row>
    <row r="155" s="449" customFormat="1" ht="15">
      <c r="A155" s="453"/>
    </row>
    <row r="156" s="449" customFormat="1" ht="15">
      <c r="A156" s="453"/>
    </row>
    <row r="157" s="449" customFormat="1" ht="15">
      <c r="A157" s="453"/>
    </row>
    <row r="158" s="449" customFormat="1" ht="15">
      <c r="A158" s="453"/>
    </row>
    <row r="159" s="449" customFormat="1" ht="15">
      <c r="A159" s="453"/>
    </row>
    <row r="160" s="449" customFormat="1" ht="15">
      <c r="A160" s="453"/>
    </row>
    <row r="161" s="449" customFormat="1" ht="15">
      <c r="A161" s="453"/>
    </row>
    <row r="162" s="449" customFormat="1" ht="15">
      <c r="A162" s="453"/>
    </row>
    <row r="163" s="449" customFormat="1" ht="15">
      <c r="A163" s="453"/>
    </row>
    <row r="164" s="449" customFormat="1" ht="15">
      <c r="A164" s="453"/>
    </row>
    <row r="165" s="449" customFormat="1" ht="15">
      <c r="A165" s="453"/>
    </row>
    <row r="166" s="449" customFormat="1" ht="15">
      <c r="A166" s="453"/>
    </row>
    <row r="167" s="449" customFormat="1" ht="15">
      <c r="A167" s="453"/>
    </row>
    <row r="168" s="449" customFormat="1" ht="15">
      <c r="A168" s="453"/>
    </row>
    <row r="169" s="449" customFormat="1" ht="15">
      <c r="A169" s="453"/>
    </row>
    <row r="170" s="449" customFormat="1" ht="15">
      <c r="A170" s="453"/>
    </row>
    <row r="171" s="449" customFormat="1" ht="15">
      <c r="A171" s="453"/>
    </row>
    <row r="172" s="449" customFormat="1" ht="15">
      <c r="A172" s="453"/>
    </row>
    <row r="173" s="449" customFormat="1" ht="15">
      <c r="A173" s="453"/>
    </row>
    <row r="174" s="449" customFormat="1" ht="15">
      <c r="A174" s="453"/>
    </row>
    <row r="175" s="449" customFormat="1" ht="15">
      <c r="A175" s="453"/>
    </row>
    <row r="176" s="449" customFormat="1" ht="15">
      <c r="A176" s="453"/>
    </row>
    <row r="177" s="449" customFormat="1" ht="15">
      <c r="A177" s="453"/>
    </row>
    <row r="178" s="449" customFormat="1" ht="15">
      <c r="A178" s="453"/>
    </row>
    <row r="179" s="449" customFormat="1" ht="15">
      <c r="A179" s="453"/>
    </row>
    <row r="180" s="449" customFormat="1" ht="15">
      <c r="A180" s="453"/>
    </row>
    <row r="181" s="449" customFormat="1" ht="15">
      <c r="A181" s="453"/>
    </row>
    <row r="182" s="449" customFormat="1" ht="15">
      <c r="A182" s="453"/>
    </row>
    <row r="183" s="449" customFormat="1" ht="15">
      <c r="A183" s="453"/>
    </row>
    <row r="184" s="449" customFormat="1" ht="15">
      <c r="A184" s="453"/>
    </row>
    <row r="185" s="449" customFormat="1" ht="15">
      <c r="A185" s="453"/>
    </row>
    <row r="186" s="449" customFormat="1" ht="15">
      <c r="A186" s="453"/>
    </row>
    <row r="187" s="449" customFormat="1" ht="15">
      <c r="A187" s="453"/>
    </row>
    <row r="188" s="449" customFormat="1" ht="15">
      <c r="A188" s="453"/>
    </row>
    <row r="189" s="449" customFormat="1" ht="15">
      <c r="A189" s="453"/>
    </row>
    <row r="190" s="449" customFormat="1" ht="15">
      <c r="A190" s="453"/>
    </row>
    <row r="191" s="449" customFormat="1" ht="15">
      <c r="A191" s="453"/>
    </row>
    <row r="192" s="449" customFormat="1" ht="15">
      <c r="A192" s="453"/>
    </row>
    <row r="193" s="449" customFormat="1" ht="15">
      <c r="A193" s="453"/>
    </row>
    <row r="194" s="449" customFormat="1" ht="15">
      <c r="A194" s="453"/>
    </row>
    <row r="195" s="449" customFormat="1" ht="15">
      <c r="A195" s="453"/>
    </row>
    <row r="196" s="449" customFormat="1" ht="15">
      <c r="A196" s="453"/>
    </row>
    <row r="197" s="449" customFormat="1" ht="15">
      <c r="A197" s="453"/>
    </row>
    <row r="198" s="449" customFormat="1" ht="15">
      <c r="A198" s="453"/>
    </row>
    <row r="199" s="449" customFormat="1" ht="15">
      <c r="A199" s="453"/>
    </row>
    <row r="200" s="449" customFormat="1" ht="15">
      <c r="A200" s="453"/>
    </row>
    <row r="201" s="449" customFormat="1" ht="15">
      <c r="A201" s="453"/>
    </row>
    <row r="202" s="449" customFormat="1" ht="15">
      <c r="A202" s="453"/>
    </row>
    <row r="203" s="449" customFormat="1" ht="15">
      <c r="A203" s="453"/>
    </row>
    <row r="204" s="449" customFormat="1" ht="15">
      <c r="A204" s="453"/>
    </row>
    <row r="205" s="449" customFormat="1" ht="15">
      <c r="A205" s="453"/>
    </row>
    <row r="206" s="449" customFormat="1" ht="15">
      <c r="A206" s="453"/>
    </row>
    <row r="207" s="449" customFormat="1" ht="15">
      <c r="A207" s="453"/>
    </row>
    <row r="208" s="449" customFormat="1" ht="15">
      <c r="A208" s="453"/>
    </row>
    <row r="209" s="449" customFormat="1" ht="15">
      <c r="A209" s="453"/>
    </row>
    <row r="210" s="449" customFormat="1" ht="15">
      <c r="A210" s="453"/>
    </row>
    <row r="211" s="449" customFormat="1" ht="15">
      <c r="A211" s="453"/>
    </row>
    <row r="212" s="449" customFormat="1" ht="15">
      <c r="A212" s="453"/>
    </row>
    <row r="213" s="449" customFormat="1" ht="15">
      <c r="A213" s="453"/>
    </row>
    <row r="214" s="449" customFormat="1" ht="15">
      <c r="A214" s="453"/>
    </row>
    <row r="215" s="449" customFormat="1" ht="15">
      <c r="A215" s="453"/>
    </row>
    <row r="216" s="449" customFormat="1" ht="15">
      <c r="A216" s="453"/>
    </row>
    <row r="217" s="449" customFormat="1" ht="15">
      <c r="A217" s="453"/>
    </row>
    <row r="218" s="449" customFormat="1" ht="15">
      <c r="A218" s="453"/>
    </row>
    <row r="219" s="449" customFormat="1" ht="15">
      <c r="A219" s="453"/>
    </row>
    <row r="220" s="449" customFormat="1" ht="15">
      <c r="A220" s="453"/>
    </row>
    <row r="221" s="449" customFormat="1" ht="15">
      <c r="A221" s="453"/>
    </row>
    <row r="222" s="449" customFormat="1" ht="15">
      <c r="A222" s="453"/>
    </row>
    <row r="223" s="449" customFormat="1" ht="15">
      <c r="A223" s="453"/>
    </row>
    <row r="224" s="449" customFormat="1" ht="15">
      <c r="A224" s="453"/>
    </row>
    <row r="225" s="449" customFormat="1" ht="15">
      <c r="A225" s="453"/>
    </row>
    <row r="226" s="449" customFormat="1" ht="15">
      <c r="A226" s="453"/>
    </row>
    <row r="227" s="449" customFormat="1" ht="15">
      <c r="A227" s="453"/>
    </row>
    <row r="228" s="449" customFormat="1" ht="15">
      <c r="A228" s="453"/>
    </row>
    <row r="229" s="449" customFormat="1" ht="15">
      <c r="A229" s="453"/>
    </row>
    <row r="230" s="449" customFormat="1" ht="15">
      <c r="A230" s="453"/>
    </row>
    <row r="231" s="449" customFormat="1" ht="15">
      <c r="A231" s="453"/>
    </row>
    <row r="232" s="449" customFormat="1" ht="15">
      <c r="A232" s="453"/>
    </row>
    <row r="233" s="449" customFormat="1" ht="15">
      <c r="A233" s="453"/>
    </row>
    <row r="234" s="449" customFormat="1" ht="15">
      <c r="A234" s="453"/>
    </row>
    <row r="235" s="449" customFormat="1" ht="15">
      <c r="A235" s="453"/>
    </row>
    <row r="236" s="449" customFormat="1" ht="15">
      <c r="A236" s="453"/>
    </row>
    <row r="237" s="449" customFormat="1" ht="15">
      <c r="A237" s="453"/>
    </row>
    <row r="238" s="449" customFormat="1" ht="15">
      <c r="A238" s="453"/>
    </row>
    <row r="239" s="449" customFormat="1" ht="15">
      <c r="A239" s="453"/>
    </row>
    <row r="240" s="449" customFormat="1" ht="15">
      <c r="A240" s="453"/>
    </row>
    <row r="241" s="449" customFormat="1" ht="15">
      <c r="A241" s="453"/>
    </row>
    <row r="242" s="449" customFormat="1" ht="15">
      <c r="A242" s="453"/>
    </row>
    <row r="243" s="449" customFormat="1" ht="15">
      <c r="A243" s="453"/>
    </row>
    <row r="244" s="449" customFormat="1" ht="15">
      <c r="A244" s="453"/>
    </row>
    <row r="245" s="449" customFormat="1" ht="15">
      <c r="A245" s="453"/>
    </row>
    <row r="246" s="449" customFormat="1" ht="15">
      <c r="A246" s="453"/>
    </row>
    <row r="247" s="449" customFormat="1" ht="15">
      <c r="A247" s="453"/>
    </row>
    <row r="248" s="449" customFormat="1" ht="15">
      <c r="A248" s="453"/>
    </row>
    <row r="249" s="449" customFormat="1" ht="15">
      <c r="A249" s="453"/>
    </row>
    <row r="250" s="449" customFormat="1" ht="15">
      <c r="A250" s="453"/>
    </row>
    <row r="251" s="449" customFormat="1" ht="15">
      <c r="A251" s="453"/>
    </row>
    <row r="252" s="449" customFormat="1" ht="15">
      <c r="A252" s="453"/>
    </row>
    <row r="253" s="449" customFormat="1" ht="15">
      <c r="A253" s="453"/>
    </row>
    <row r="254" s="449" customFormat="1" ht="15">
      <c r="A254" s="453"/>
    </row>
    <row r="255" s="449" customFormat="1" ht="15">
      <c r="A255" s="453"/>
    </row>
    <row r="256" s="449" customFormat="1" ht="15">
      <c r="A256" s="453"/>
    </row>
    <row r="257" s="449" customFormat="1" ht="15">
      <c r="A257" s="453"/>
    </row>
    <row r="258" s="449" customFormat="1" ht="15">
      <c r="A258" s="453"/>
    </row>
    <row r="259" s="449" customFormat="1" ht="15">
      <c r="A259" s="453"/>
    </row>
    <row r="260" s="449" customFormat="1" ht="15">
      <c r="A260" s="453"/>
    </row>
    <row r="261" s="449" customFormat="1" ht="15">
      <c r="A261" s="453"/>
    </row>
    <row r="262" s="449" customFormat="1" ht="15">
      <c r="A262" s="453"/>
    </row>
    <row r="263" s="449" customFormat="1" ht="15">
      <c r="A263" s="453"/>
    </row>
    <row r="264" s="449" customFormat="1" ht="15">
      <c r="A264" s="453"/>
    </row>
    <row r="265" s="449" customFormat="1" ht="15">
      <c r="A265" s="453"/>
    </row>
    <row r="266" s="449" customFormat="1" ht="15">
      <c r="A266" s="453"/>
    </row>
    <row r="267" s="449" customFormat="1" ht="15">
      <c r="A267" s="453"/>
    </row>
    <row r="268" s="449" customFormat="1" ht="15">
      <c r="A268" s="453"/>
    </row>
    <row r="269" s="449" customFormat="1" ht="15">
      <c r="A269" s="453"/>
    </row>
    <row r="270" s="449" customFormat="1" ht="15">
      <c r="A270" s="453"/>
    </row>
    <row r="271" s="449" customFormat="1" ht="15">
      <c r="A271" s="453"/>
    </row>
    <row r="272" s="449" customFormat="1" ht="15">
      <c r="A272" s="453"/>
    </row>
    <row r="273" s="449" customFormat="1" ht="15">
      <c r="A273" s="453"/>
    </row>
    <row r="274" s="449" customFormat="1" ht="15">
      <c r="A274" s="453"/>
    </row>
    <row r="275" s="449" customFormat="1" ht="15">
      <c r="A275" s="453"/>
    </row>
    <row r="276" s="449" customFormat="1" ht="15">
      <c r="A276" s="453"/>
    </row>
    <row r="277" s="449" customFormat="1" ht="15">
      <c r="A277" s="453"/>
    </row>
    <row r="278" s="449" customFormat="1" ht="15">
      <c r="A278" s="453"/>
    </row>
    <row r="279" s="449" customFormat="1" ht="15">
      <c r="A279" s="453"/>
    </row>
    <row r="280" s="449" customFormat="1" ht="15">
      <c r="A280" s="453"/>
    </row>
    <row r="281" s="449" customFormat="1" ht="15">
      <c r="A281" s="453"/>
    </row>
    <row r="282" s="449" customFormat="1" ht="15">
      <c r="A282" s="453"/>
    </row>
    <row r="283" s="449" customFormat="1" ht="15">
      <c r="A283" s="453"/>
    </row>
    <row r="284" s="449" customFormat="1" ht="15">
      <c r="A284" s="453"/>
    </row>
    <row r="285" s="449" customFormat="1" ht="15">
      <c r="A285" s="453"/>
    </row>
    <row r="286" s="449" customFormat="1" ht="15">
      <c r="A286" s="453"/>
    </row>
    <row r="287" s="449" customFormat="1" ht="15">
      <c r="A287" s="453"/>
    </row>
    <row r="288" s="449" customFormat="1" ht="15">
      <c r="A288" s="453"/>
    </row>
    <row r="289" s="449" customFormat="1" ht="15">
      <c r="A289" s="453"/>
    </row>
    <row r="290" s="449" customFormat="1" ht="15">
      <c r="A290" s="453"/>
    </row>
    <row r="291" s="449" customFormat="1" ht="15">
      <c r="A291" s="453"/>
    </row>
    <row r="292" s="449" customFormat="1" ht="15">
      <c r="A292" s="453"/>
    </row>
    <row r="293" s="449" customFormat="1" ht="15">
      <c r="A293" s="453"/>
    </row>
    <row r="294" s="449" customFormat="1" ht="15">
      <c r="A294" s="453"/>
    </row>
    <row r="295" s="449" customFormat="1" ht="15">
      <c r="A295" s="453"/>
    </row>
    <row r="296" s="449" customFormat="1" ht="15">
      <c r="A296" s="453"/>
    </row>
    <row r="297" s="449" customFormat="1" ht="15">
      <c r="A297" s="453"/>
    </row>
    <row r="298" s="449" customFormat="1" ht="15">
      <c r="A298" s="453"/>
    </row>
    <row r="299" s="449" customFormat="1" ht="15">
      <c r="A299" s="453"/>
    </row>
    <row r="300" s="449" customFormat="1" ht="15">
      <c r="A300" s="453"/>
    </row>
    <row r="301" s="449" customFormat="1" ht="15">
      <c r="A301" s="453"/>
    </row>
    <row r="302" s="449" customFormat="1" ht="15">
      <c r="A302" s="453"/>
    </row>
    <row r="303" s="449" customFormat="1" ht="15">
      <c r="A303" s="453"/>
    </row>
    <row r="304" s="449" customFormat="1" ht="15">
      <c r="A304" s="453"/>
    </row>
    <row r="305" s="449" customFormat="1" ht="15">
      <c r="A305" s="453"/>
    </row>
    <row r="306" s="449" customFormat="1" ht="15">
      <c r="A306" s="453"/>
    </row>
    <row r="307" s="449" customFormat="1" ht="15">
      <c r="A307" s="453"/>
    </row>
    <row r="308" s="449" customFormat="1" ht="15">
      <c r="A308" s="453"/>
    </row>
    <row r="309" s="449" customFormat="1" ht="15">
      <c r="A309" s="453"/>
    </row>
    <row r="310" s="449" customFormat="1" ht="15">
      <c r="A310" s="453"/>
    </row>
    <row r="311" s="449" customFormat="1" ht="15">
      <c r="A311" s="453"/>
    </row>
    <row r="312" s="449" customFormat="1" ht="15">
      <c r="A312" s="453"/>
    </row>
    <row r="313" s="449" customFormat="1" ht="15">
      <c r="A313" s="453"/>
    </row>
    <row r="314" s="449" customFormat="1" ht="15">
      <c r="A314" s="453"/>
    </row>
    <row r="315" s="449" customFormat="1" ht="15">
      <c r="A315" s="453"/>
    </row>
    <row r="316" s="449" customFormat="1" ht="15">
      <c r="A316" s="453"/>
    </row>
    <row r="317" s="449" customFormat="1" ht="15">
      <c r="A317" s="453"/>
    </row>
    <row r="318" s="449" customFormat="1" ht="15">
      <c r="A318" s="453"/>
    </row>
    <row r="319" s="449" customFormat="1" ht="15">
      <c r="A319" s="453"/>
    </row>
    <row r="320" s="449" customFormat="1" ht="15">
      <c r="A320" s="453"/>
    </row>
    <row r="321" s="449" customFormat="1" ht="15">
      <c r="A321" s="453"/>
    </row>
    <row r="322" s="449" customFormat="1" ht="15">
      <c r="A322" s="453"/>
    </row>
    <row r="323" s="449" customFormat="1" ht="15">
      <c r="A323" s="453"/>
    </row>
    <row r="324" s="449" customFormat="1" ht="15">
      <c r="A324" s="453"/>
    </row>
    <row r="325" s="449" customFormat="1" ht="15">
      <c r="A325" s="453"/>
    </row>
    <row r="326" s="449" customFormat="1" ht="15">
      <c r="A326" s="453"/>
    </row>
    <row r="327" s="449" customFormat="1" ht="15">
      <c r="A327" s="453"/>
    </row>
    <row r="328" s="449" customFormat="1" ht="15">
      <c r="A328" s="453"/>
    </row>
    <row r="329" s="449" customFormat="1" ht="15">
      <c r="A329" s="453"/>
    </row>
    <row r="330" s="449" customFormat="1" ht="15">
      <c r="A330" s="453"/>
    </row>
    <row r="331" s="449" customFormat="1" ht="15">
      <c r="A331" s="453"/>
    </row>
    <row r="332" s="449" customFormat="1" ht="15">
      <c r="A332" s="453"/>
    </row>
    <row r="333" s="449" customFormat="1" ht="15">
      <c r="A333" s="453"/>
    </row>
    <row r="334" s="449" customFormat="1" ht="15">
      <c r="A334" s="453"/>
    </row>
    <row r="335" s="449" customFormat="1" ht="15">
      <c r="A335" s="453"/>
    </row>
    <row r="336" s="449" customFormat="1" ht="15">
      <c r="A336" s="453"/>
    </row>
    <row r="337" s="449" customFormat="1" ht="15">
      <c r="A337" s="453"/>
    </row>
    <row r="338" s="449" customFormat="1" ht="15">
      <c r="A338" s="453"/>
    </row>
    <row r="339" s="449" customFormat="1" ht="15">
      <c r="A339" s="453"/>
    </row>
    <row r="340" s="449" customFormat="1" ht="15">
      <c r="A340" s="453"/>
    </row>
    <row r="341" s="449" customFormat="1" ht="15">
      <c r="A341" s="453"/>
    </row>
    <row r="342" s="449" customFormat="1" ht="15">
      <c r="A342" s="453"/>
    </row>
    <row r="343" s="449" customFormat="1" ht="15">
      <c r="A343" s="453"/>
    </row>
    <row r="344" s="449" customFormat="1" ht="15">
      <c r="A344" s="453"/>
    </row>
    <row r="345" s="449" customFormat="1" ht="15">
      <c r="A345" s="453"/>
    </row>
    <row r="346" s="449" customFormat="1" ht="15">
      <c r="A346" s="453"/>
    </row>
    <row r="347" s="449" customFormat="1" ht="15">
      <c r="A347" s="453"/>
    </row>
    <row r="348" s="449" customFormat="1" ht="15">
      <c r="A348" s="453"/>
    </row>
    <row r="349" s="449" customFormat="1" ht="15">
      <c r="A349" s="453"/>
    </row>
    <row r="350" s="449" customFormat="1" ht="15">
      <c r="A350" s="453"/>
    </row>
    <row r="351" s="449" customFormat="1" ht="15">
      <c r="A351" s="453"/>
    </row>
    <row r="352" s="449" customFormat="1" ht="15">
      <c r="A352" s="453"/>
    </row>
    <row r="353" s="449" customFormat="1" ht="15">
      <c r="A353" s="453"/>
    </row>
    <row r="354" s="449" customFormat="1" ht="15">
      <c r="A354" s="453"/>
    </row>
    <row r="355" s="449" customFormat="1" ht="15">
      <c r="A355" s="453"/>
    </row>
    <row r="356" s="449" customFormat="1" ht="15">
      <c r="A356" s="453"/>
    </row>
  </sheetData>
  <sheetProtection/>
  <mergeCells count="30">
    <mergeCell ref="A18:A19"/>
    <mergeCell ref="A10:A11"/>
    <mergeCell ref="A12:A13"/>
    <mergeCell ref="A14:A15"/>
    <mergeCell ref="A16:A17"/>
    <mergeCell ref="A1:F1"/>
    <mergeCell ref="A2:F2"/>
    <mergeCell ref="A4:A5"/>
    <mergeCell ref="A6:A7"/>
    <mergeCell ref="A8:A9"/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H8:I8"/>
    <mergeCell ref="H3:I3"/>
    <mergeCell ref="A50:A51"/>
    <mergeCell ref="A52:A53"/>
    <mergeCell ref="A54:A55"/>
    <mergeCell ref="A40:A41"/>
    <mergeCell ref="A42:A43"/>
    <mergeCell ref="A44:A45"/>
    <mergeCell ref="A46:A47"/>
    <mergeCell ref="A48:A4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F393"/>
  <sheetViews>
    <sheetView zoomScale="60" zoomScaleNormal="60" zoomScalePageLayoutView="0" workbookViewId="0" topLeftCell="A1">
      <selection activeCell="AD12" sqref="AD12"/>
    </sheetView>
  </sheetViews>
  <sheetFormatPr defaultColWidth="11.421875" defaultRowHeight="15"/>
  <cols>
    <col min="1" max="1" width="12.7109375" style="33" bestFit="1" customWidth="1"/>
    <col min="2" max="2" width="12.8515625" style="33" bestFit="1" customWidth="1"/>
    <col min="3" max="3" width="12.7109375" style="33" bestFit="1" customWidth="1"/>
    <col min="4" max="4" width="12.8515625" style="33" bestFit="1" customWidth="1"/>
    <col min="5" max="9" width="11.421875" style="33" hidden="1" customWidth="1"/>
    <col min="10" max="10" width="35.8515625" style="33" bestFit="1" customWidth="1"/>
    <col min="11" max="11" width="6.00390625" style="33" customWidth="1"/>
    <col min="12" max="12" width="6.421875" style="33" customWidth="1"/>
    <col min="13" max="13" width="35.8515625" style="33" bestFit="1" customWidth="1"/>
    <col min="14" max="18" width="11.421875" style="33" hidden="1" customWidth="1"/>
    <col min="19" max="19" width="8.28125" style="86" customWidth="1"/>
    <col min="20" max="20" width="11.421875" style="33" hidden="1" customWidth="1"/>
    <col min="21" max="21" width="37.57421875" style="202" bestFit="1" customWidth="1"/>
    <col min="22" max="22" width="15.00390625" style="33" customWidth="1"/>
    <col min="23" max="23" width="14.421875" style="33" customWidth="1"/>
    <col min="24" max="24" width="14.140625" style="33" customWidth="1"/>
    <col min="25" max="25" width="10.421875" style="33" customWidth="1"/>
    <col min="26" max="27" width="11.421875" style="33" customWidth="1"/>
    <col min="28" max="28" width="6.421875" style="33" hidden="1" customWidth="1"/>
    <col min="29" max="29" width="5.57421875" style="86" customWidth="1"/>
    <col min="30" max="30" width="14.57421875" style="37" customWidth="1"/>
    <col min="31" max="31" width="35.57421875" style="203" customWidth="1"/>
    <col min="32" max="32" width="5.57421875" style="203" customWidth="1"/>
    <col min="33" max="33" width="6.57421875" style="39" customWidth="1"/>
    <col min="34" max="34" width="6.57421875" style="40" customWidth="1"/>
    <col min="35" max="35" width="35.57421875" style="203" customWidth="1"/>
    <col min="36" max="36" width="5.57421875" style="203" customWidth="1"/>
    <col min="37" max="37" width="6.28125" style="39" customWidth="1"/>
    <col min="38" max="38" width="14.140625" style="40" bestFit="1" customWidth="1"/>
    <col min="39" max="39" width="35.57421875" style="203" customWidth="1"/>
    <col min="40" max="40" width="5.57421875" style="203" customWidth="1"/>
    <col min="41" max="41" width="4.8515625" style="39" customWidth="1"/>
    <col min="42" max="42" width="9.421875" style="41" customWidth="1"/>
    <col min="43" max="43" width="35.57421875" style="203" customWidth="1"/>
    <col min="44" max="44" width="5.57421875" style="203" customWidth="1"/>
    <col min="45" max="45" width="11.421875" style="86" customWidth="1"/>
    <col min="46" max="46" width="12.57421875" style="86" customWidth="1"/>
    <col min="47" max="110" width="11.421875" style="86" customWidth="1"/>
    <col min="111" max="16384" width="11.421875" style="33" customWidth="1"/>
  </cols>
  <sheetData>
    <row r="1" spans="1:110" s="42" customFormat="1" ht="25.5">
      <c r="A1" s="503" t="s">
        <v>239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36"/>
      <c r="AC1" s="36"/>
      <c r="AD1" s="37"/>
      <c r="AE1" s="38"/>
      <c r="AF1" s="38"/>
      <c r="AG1" s="39"/>
      <c r="AH1" s="40"/>
      <c r="AI1" s="38"/>
      <c r="AJ1" s="38"/>
      <c r="AK1" s="39"/>
      <c r="AL1" s="40"/>
      <c r="AM1" s="38"/>
      <c r="AN1" s="38"/>
      <c r="AO1" s="39"/>
      <c r="AP1" s="41"/>
      <c r="AQ1" s="38"/>
      <c r="AR1" s="38"/>
      <c r="AS1" s="38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</row>
    <row r="2" spans="1:110" s="42" customFormat="1" ht="25.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36"/>
      <c r="AC2" s="36"/>
      <c r="AD2" s="37"/>
      <c r="AE2" s="38"/>
      <c r="AF2" s="38"/>
      <c r="AG2" s="39"/>
      <c r="AH2" s="40"/>
      <c r="AI2" s="38"/>
      <c r="AJ2" s="38"/>
      <c r="AK2" s="39"/>
      <c r="AL2" s="40"/>
      <c r="AM2" s="38"/>
      <c r="AN2" s="38"/>
      <c r="AO2" s="39"/>
      <c r="AP2" s="41"/>
      <c r="AQ2" s="38"/>
      <c r="AR2" s="38"/>
      <c r="AS2" s="38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</row>
    <row r="3" spans="1:110" s="42" customFormat="1" ht="32.25" customHeight="1">
      <c r="A3" s="36"/>
      <c r="B3" s="36"/>
      <c r="C3" s="44"/>
      <c r="D3" s="36"/>
      <c r="E3" s="36"/>
      <c r="F3" s="36"/>
      <c r="G3" s="36"/>
      <c r="H3" s="36"/>
      <c r="I3" s="36"/>
      <c r="J3" s="36"/>
      <c r="K3" s="45" t="s">
        <v>290</v>
      </c>
      <c r="L3" s="36"/>
      <c r="M3" s="36"/>
      <c r="N3" s="45"/>
      <c r="O3" s="45"/>
      <c r="P3" s="45"/>
      <c r="Q3" s="45"/>
      <c r="R3" s="45"/>
      <c r="S3" s="45"/>
      <c r="T3" s="45"/>
      <c r="U3" s="46"/>
      <c r="V3" s="36"/>
      <c r="W3" s="36"/>
      <c r="X3" s="36"/>
      <c r="Y3" s="36"/>
      <c r="Z3" s="36"/>
      <c r="AA3" s="36"/>
      <c r="AB3" s="36"/>
      <c r="AC3" s="36"/>
      <c r="AD3" s="37"/>
      <c r="AE3" s="38"/>
      <c r="AF3" s="38"/>
      <c r="AG3" s="39"/>
      <c r="AH3" s="40"/>
      <c r="AI3" s="38"/>
      <c r="AJ3" s="38"/>
      <c r="AK3" s="39"/>
      <c r="AL3" s="40"/>
      <c r="AM3" s="38"/>
      <c r="AN3" s="38"/>
      <c r="AO3" s="39"/>
      <c r="AP3" s="41"/>
      <c r="AQ3" s="38"/>
      <c r="AR3" s="38"/>
      <c r="AS3" s="38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</row>
    <row r="4" spans="1:110" s="42" customFormat="1" ht="21" thickBot="1">
      <c r="A4" s="36"/>
      <c r="B4" s="36"/>
      <c r="C4" s="44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45"/>
      <c r="T4" s="36"/>
      <c r="U4" s="47"/>
      <c r="V4" s="36"/>
      <c r="W4" s="36"/>
      <c r="X4" s="36"/>
      <c r="Y4" s="36"/>
      <c r="Z4" s="36"/>
      <c r="AA4" s="36"/>
      <c r="AB4" s="36"/>
      <c r="AC4" s="36"/>
      <c r="AD4" s="37"/>
      <c r="AE4" s="39"/>
      <c r="AF4" s="39"/>
      <c r="AG4" s="39"/>
      <c r="AH4" s="40"/>
      <c r="AI4" s="39"/>
      <c r="AJ4" s="39"/>
      <c r="AK4" s="39"/>
      <c r="AL4" s="40"/>
      <c r="AM4" s="39"/>
      <c r="AN4" s="39"/>
      <c r="AO4" s="39"/>
      <c r="AP4" s="41"/>
      <c r="AQ4" s="39"/>
      <c r="AR4" s="39"/>
      <c r="AS4" s="39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</row>
    <row r="5" spans="1:110" s="66" customFormat="1" ht="48" customHeight="1" thickBot="1" thickTop="1">
      <c r="A5" s="48" t="s">
        <v>240</v>
      </c>
      <c r="B5" s="49" t="s">
        <v>241</v>
      </c>
      <c r="C5" s="50" t="s">
        <v>242</v>
      </c>
      <c r="D5" s="51" t="s">
        <v>243</v>
      </c>
      <c r="E5" s="51"/>
      <c r="F5" s="52" t="s">
        <v>244</v>
      </c>
      <c r="G5" s="53"/>
      <c r="H5" s="54" t="s">
        <v>245</v>
      </c>
      <c r="I5" s="54"/>
      <c r="J5" s="504" t="s">
        <v>246</v>
      </c>
      <c r="K5" s="505"/>
      <c r="L5" s="505"/>
      <c r="M5" s="505"/>
      <c r="N5" s="505"/>
      <c r="O5" s="506"/>
      <c r="P5" s="55"/>
      <c r="Q5" s="56" t="s">
        <v>244</v>
      </c>
      <c r="R5" s="57"/>
      <c r="S5" s="58"/>
      <c r="T5" s="57"/>
      <c r="U5" s="59" t="s">
        <v>247</v>
      </c>
      <c r="V5" s="60" t="s">
        <v>248</v>
      </c>
      <c r="W5" s="60" t="s">
        <v>249</v>
      </c>
      <c r="X5" s="60" t="s">
        <v>250</v>
      </c>
      <c r="Y5" s="60" t="s">
        <v>251</v>
      </c>
      <c r="Z5" s="60" t="s">
        <v>252</v>
      </c>
      <c r="AA5" s="61" t="s">
        <v>253</v>
      </c>
      <c r="AB5" s="62"/>
      <c r="AC5" s="63"/>
      <c r="AD5" s="64"/>
      <c r="AE5" s="65" t="s">
        <v>291</v>
      </c>
      <c r="AF5" s="65"/>
      <c r="AG5" s="39"/>
      <c r="AH5" s="40"/>
      <c r="AI5" s="39"/>
      <c r="AJ5" s="39"/>
      <c r="AK5" s="39"/>
      <c r="AL5" s="40"/>
      <c r="AM5" s="39"/>
      <c r="AN5" s="39"/>
      <c r="AO5" s="39"/>
      <c r="AP5" s="41"/>
      <c r="AQ5" s="39"/>
      <c r="AR5" s="39"/>
      <c r="AS5" s="39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</row>
    <row r="6" spans="1:44" ht="19.5" customHeight="1" thickBot="1" thickTop="1">
      <c r="A6" s="67">
        <v>1</v>
      </c>
      <c r="B6" s="68">
        <v>1</v>
      </c>
      <c r="C6" s="69"/>
      <c r="D6" s="70"/>
      <c r="E6" s="71"/>
      <c r="F6" s="72">
        <f>IF(H6&gt;0,G6,"")</f>
      </c>
      <c r="G6" s="73">
        <f>IF(K6&gt;L6,2,(IF(K6&lt;L6,0,1)))</f>
        <v>1</v>
      </c>
      <c r="H6" s="73">
        <f>(COUNTA(K6:L6))/2</f>
        <v>0</v>
      </c>
      <c r="I6" s="74">
        <f>IF(K6&gt;L6,1,0)</f>
        <v>0</v>
      </c>
      <c r="J6" s="75" t="str">
        <f>(U6)</f>
        <v>Cittadini - Becaria Coquet (CB)</v>
      </c>
      <c r="K6" s="76"/>
      <c r="L6" s="76"/>
      <c r="M6" s="77" t="str">
        <f>(U7)</f>
        <v>González - Sanchez (BB - MP)</v>
      </c>
      <c r="N6" s="76">
        <f>IF(L6&gt;K6,1,0)</f>
        <v>0</v>
      </c>
      <c r="O6" s="77">
        <f>(COUNTA(K6:L6))/2</f>
        <v>0</v>
      </c>
      <c r="P6" s="78">
        <f>IF(L6&gt;K6,2,(IF(L6&lt;K6,0,1)))</f>
        <v>1</v>
      </c>
      <c r="Q6" s="79">
        <f>IF(O6&gt;0,P6,"")</f>
      </c>
      <c r="R6" s="80"/>
      <c r="S6" s="81"/>
      <c r="T6" s="80"/>
      <c r="U6" s="82" t="s">
        <v>187</v>
      </c>
      <c r="V6" s="83">
        <f>SUM(K6+K7)</f>
        <v>0</v>
      </c>
      <c r="W6" s="83">
        <f>SUM(L6+L7)</f>
        <v>0</v>
      </c>
      <c r="X6" s="83">
        <f>V6-W6</f>
        <v>0</v>
      </c>
      <c r="Y6" s="83">
        <f>SUM(F6,F7)</f>
        <v>0</v>
      </c>
      <c r="Z6" s="83">
        <f>SUM(H6,H7)</f>
        <v>0</v>
      </c>
      <c r="AA6" s="84">
        <f>IF(Z6&gt;0,RANK(AB6,$AB$14:$AB$17,),"")</f>
      </c>
      <c r="AB6" s="85">
        <f>IF(Z6&gt;0,(Y6*10000)+(X6*100)+V6,"")</f>
      </c>
      <c r="AD6" s="64"/>
      <c r="AE6" s="87">
        <f>V10</f>
      </c>
      <c r="AF6" s="87"/>
      <c r="AG6" s="88"/>
      <c r="AI6" s="86"/>
      <c r="AJ6" s="86"/>
      <c r="AM6" s="86"/>
      <c r="AN6" s="86"/>
      <c r="AQ6" s="86"/>
      <c r="AR6" s="86"/>
    </row>
    <row r="7" spans="1:45" ht="19.5" customHeight="1" thickBot="1">
      <c r="A7" s="91">
        <v>2</v>
      </c>
      <c r="B7" s="92">
        <v>1</v>
      </c>
      <c r="C7" s="93"/>
      <c r="D7" s="94"/>
      <c r="E7" s="71"/>
      <c r="F7" s="95">
        <f>IF(H7&gt;0,G7,"")</f>
      </c>
      <c r="G7" s="96">
        <f>IF(K7&gt;L7,2,(IF(K7&lt;L7,0,1)))</f>
        <v>1</v>
      </c>
      <c r="H7" s="96">
        <f>(COUNTA(K7:L7))/2</f>
        <v>0</v>
      </c>
      <c r="I7" s="97">
        <f>IF(K7&gt;L7,1,0)</f>
        <v>0</v>
      </c>
      <c r="J7" s="98" t="str">
        <f>(U6)</f>
        <v>Cittadini - Becaria Coquet (CB)</v>
      </c>
      <c r="K7" s="95"/>
      <c r="L7" s="95"/>
      <c r="M7" s="99" t="str">
        <f>U8</f>
        <v>Marro - Colono (Bs As - RS)</v>
      </c>
      <c r="N7" s="95">
        <f>IF(L7&gt;K7,1,0)</f>
        <v>0</v>
      </c>
      <c r="O7" s="99">
        <f>(COUNTA(K7:L7))/2</f>
        <v>0</v>
      </c>
      <c r="P7" s="100">
        <f>IF(L7&gt;K7,2,(IF(L7&lt;K7,0,1)))</f>
        <v>1</v>
      </c>
      <c r="Q7" s="101">
        <f>IF(O7&gt;0,P7,"")</f>
      </c>
      <c r="R7" s="80"/>
      <c r="S7" s="102"/>
      <c r="T7" s="103"/>
      <c r="U7" s="82" t="s">
        <v>181</v>
      </c>
      <c r="V7" s="104">
        <f>SUM(L6+L8)</f>
        <v>0</v>
      </c>
      <c r="W7" s="104">
        <f>SUM(K6+K8)</f>
        <v>0</v>
      </c>
      <c r="X7" s="104">
        <f>V7-W7</f>
        <v>0</v>
      </c>
      <c r="Y7" s="104">
        <f>SUM(Q6:Q8)</f>
        <v>0</v>
      </c>
      <c r="Z7" s="104">
        <f>SUM(O6:O8)</f>
        <v>0</v>
      </c>
      <c r="AA7" s="84">
        <f>IF(Z7&gt;0,RANK(AB7,$AB$14:$AB$17,),"")</f>
      </c>
      <c r="AB7" s="85">
        <f>IF(Z7&gt;0,(Y7*10000)+(X7*100)+V7,"")</f>
      </c>
      <c r="AD7" s="105" t="s">
        <v>254</v>
      </c>
      <c r="AE7" s="41"/>
      <c r="AF7" s="41"/>
      <c r="AG7" s="106"/>
      <c r="AH7" s="107"/>
      <c r="AI7" s="39"/>
      <c r="AJ7" s="39"/>
      <c r="AM7" s="39"/>
      <c r="AN7" s="39"/>
      <c r="AQ7" s="39"/>
      <c r="AR7" s="39"/>
      <c r="AS7" s="39"/>
    </row>
    <row r="8" spans="1:45" ht="19.5" customHeight="1" thickBot="1" thickTop="1">
      <c r="A8" s="108">
        <v>3</v>
      </c>
      <c r="B8" s="109">
        <v>1</v>
      </c>
      <c r="C8" s="110"/>
      <c r="D8" s="111"/>
      <c r="E8" s="112"/>
      <c r="F8" s="113">
        <f>IF(H8&gt;0,G8,"")</f>
      </c>
      <c r="G8" s="114">
        <f>IF(K8&gt;L8,2,(IF(K8&lt;L8,0,1)))</f>
        <v>1</v>
      </c>
      <c r="H8" s="114">
        <f>(COUNTA(K8:L8))/2</f>
        <v>0</v>
      </c>
      <c r="I8" s="115">
        <f>IF(K8&gt;L8,1,0)</f>
        <v>0</v>
      </c>
      <c r="J8" s="116" t="str">
        <f>U8</f>
        <v>Marro - Colono (Bs As - RS)</v>
      </c>
      <c r="K8" s="117"/>
      <c r="L8" s="117"/>
      <c r="M8" s="118" t="str">
        <f>U7</f>
        <v>González - Sanchez (BB - MP)</v>
      </c>
      <c r="N8" s="117">
        <f>IF(L8&gt;K8,1,0)</f>
        <v>0</v>
      </c>
      <c r="O8" s="118">
        <f>(COUNTA(K8:L8))/2</f>
        <v>0</v>
      </c>
      <c r="P8" s="119">
        <f>IF(L8&gt;K8,2,(IF(L8&lt;K8,0,1)))</f>
        <v>1</v>
      </c>
      <c r="Q8" s="120">
        <f>IF(O8&gt;0,P8,"")</f>
      </c>
      <c r="R8" s="103"/>
      <c r="S8" s="102"/>
      <c r="T8" s="80"/>
      <c r="U8" s="121" t="s">
        <v>190</v>
      </c>
      <c r="V8" s="122">
        <f>SUM(K8+L7)</f>
        <v>0</v>
      </c>
      <c r="W8" s="122">
        <f>SUM(L8+K7)</f>
        <v>0</v>
      </c>
      <c r="X8" s="122">
        <f>V8-W8</f>
        <v>0</v>
      </c>
      <c r="Y8" s="122">
        <f>SUM(F8,Q7)</f>
        <v>0</v>
      </c>
      <c r="Z8" s="122">
        <f>SUM(O7,H8)</f>
        <v>0</v>
      </c>
      <c r="AA8" s="123">
        <f>IF(Z8&gt;0,RANK(AB8,$AB$14:$AB$17,),"")</f>
      </c>
      <c r="AB8" s="85">
        <f>IF(Z8&gt;0,(Y8*10000)+(X8*100)+V8,"")</f>
      </c>
      <c r="AD8" s="64"/>
      <c r="AE8" s="65" t="s">
        <v>307</v>
      </c>
      <c r="AF8" s="65"/>
      <c r="AG8" s="88"/>
      <c r="AH8" s="107"/>
      <c r="AI8" s="124"/>
      <c r="AJ8" s="124"/>
      <c r="AM8" s="39"/>
      <c r="AN8" s="39"/>
      <c r="AQ8" s="39"/>
      <c r="AR8" s="39"/>
      <c r="AS8" s="39"/>
    </row>
    <row r="9" spans="1:44" ht="19.5" customHeight="1" thickBot="1">
      <c r="A9" s="125"/>
      <c r="B9" s="125"/>
      <c r="C9" s="126"/>
      <c r="D9" s="127"/>
      <c r="E9" s="125"/>
      <c r="F9" s="125"/>
      <c r="G9" s="125"/>
      <c r="H9" s="125"/>
      <c r="I9" s="125"/>
      <c r="J9" s="128"/>
      <c r="K9" s="128"/>
      <c r="L9" s="129"/>
      <c r="M9" s="128"/>
      <c r="N9" s="130"/>
      <c r="O9" s="130"/>
      <c r="P9" s="130"/>
      <c r="Q9" s="130"/>
      <c r="R9" s="130"/>
      <c r="S9" s="130"/>
      <c r="T9" s="131"/>
      <c r="U9" s="132"/>
      <c r="V9" s="132"/>
      <c r="W9" s="132"/>
      <c r="X9" s="132"/>
      <c r="Y9" s="132"/>
      <c r="Z9" s="132"/>
      <c r="AA9" s="133"/>
      <c r="AB9" s="90"/>
      <c r="AD9" s="64"/>
      <c r="AE9" s="87">
        <f>V40</f>
      </c>
      <c r="AF9" s="87"/>
      <c r="AG9" s="134"/>
      <c r="AH9" s="135"/>
      <c r="AI9" s="87"/>
      <c r="AJ9" s="87"/>
      <c r="AK9" s="136"/>
      <c r="AL9" s="135"/>
      <c r="AM9" s="137"/>
      <c r="AN9" s="137"/>
      <c r="AO9" s="88"/>
      <c r="AQ9" s="86"/>
      <c r="AR9" s="86"/>
    </row>
    <row r="10" spans="1:45" ht="19.5" customHeight="1">
      <c r="A10" s="125"/>
      <c r="B10" s="125"/>
      <c r="C10" s="126"/>
      <c r="D10" s="125"/>
      <c r="E10" s="125"/>
      <c r="F10" s="125"/>
      <c r="G10" s="125"/>
      <c r="H10" s="125"/>
      <c r="I10" s="125"/>
      <c r="J10" s="128"/>
      <c r="K10" s="128"/>
      <c r="L10" s="129"/>
      <c r="M10" s="128"/>
      <c r="N10" s="130"/>
      <c r="O10" s="130"/>
      <c r="P10" s="130"/>
      <c r="Q10" s="130"/>
      <c r="R10" s="130"/>
      <c r="S10" s="130"/>
      <c r="T10" s="138"/>
      <c r="U10" s="139" t="s">
        <v>294</v>
      </c>
      <c r="V10" s="501">
        <f ca="1">IF(AB10&gt;0,INDIRECT(CONCATENATE("U",MATCH(1,AA6:AA8,0)+ROW(U5))),"")</f>
      </c>
      <c r="W10" s="501"/>
      <c r="X10" s="502"/>
      <c r="Y10" s="86"/>
      <c r="Z10" s="86"/>
      <c r="AA10" s="86"/>
      <c r="AB10" s="85">
        <f>SUM(Z6:Z8)</f>
        <v>0</v>
      </c>
      <c r="AD10" s="64"/>
      <c r="AE10" s="41"/>
      <c r="AF10" s="41"/>
      <c r="AG10" s="106"/>
      <c r="AH10" s="140"/>
      <c r="AI10" s="39"/>
      <c r="AJ10" s="39"/>
      <c r="AK10" s="88"/>
      <c r="AL10" s="141"/>
      <c r="AM10" s="142"/>
      <c r="AN10" s="142"/>
      <c r="AO10" s="106"/>
      <c r="AP10" s="143"/>
      <c r="AQ10" s="39"/>
      <c r="AR10" s="39"/>
      <c r="AS10" s="39"/>
    </row>
    <row r="11" spans="1:45" ht="19.5" customHeight="1" thickBot="1">
      <c r="A11" s="44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86"/>
      <c r="O11" s="86"/>
      <c r="P11" s="86"/>
      <c r="Q11" s="86"/>
      <c r="R11" s="86"/>
      <c r="T11" s="85"/>
      <c r="U11" s="144" t="s">
        <v>295</v>
      </c>
      <c r="V11" s="496">
        <f ca="1">IF(AB10&gt;0,INDIRECT(CONCATENATE("U",MATCH(2,AA6:AA8,0)+ROW(U5))),"")</f>
      </c>
      <c r="W11" s="496"/>
      <c r="X11" s="497"/>
      <c r="Y11" s="86"/>
      <c r="Z11" s="86"/>
      <c r="AA11" s="86"/>
      <c r="AB11" s="85"/>
      <c r="AD11" s="64"/>
      <c r="AE11" s="41"/>
      <c r="AF11" s="41"/>
      <c r="AG11" s="145"/>
      <c r="AH11" s="105" t="s">
        <v>255</v>
      </c>
      <c r="AI11" s="39"/>
      <c r="AJ11" s="39"/>
      <c r="AK11" s="88"/>
      <c r="AL11" s="107"/>
      <c r="AM11" s="39"/>
      <c r="AN11" s="39"/>
      <c r="AO11" s="88"/>
      <c r="AP11" s="143"/>
      <c r="AQ11" s="39"/>
      <c r="AR11" s="39"/>
      <c r="AS11" s="39"/>
    </row>
    <row r="12" spans="1:45" ht="21" thickBot="1">
      <c r="A12" s="36"/>
      <c r="B12" s="36"/>
      <c r="C12" s="44"/>
      <c r="D12" s="36"/>
      <c r="E12" s="36"/>
      <c r="F12" s="36"/>
      <c r="G12" s="36"/>
      <c r="H12" s="36"/>
      <c r="I12" s="36"/>
      <c r="J12" s="36"/>
      <c r="K12" s="45" t="s">
        <v>296</v>
      </c>
      <c r="L12" s="36"/>
      <c r="M12" s="36"/>
      <c r="N12" s="45"/>
      <c r="O12" s="45"/>
      <c r="P12" s="45"/>
      <c r="Q12" s="45"/>
      <c r="R12" s="45"/>
      <c r="S12" s="45"/>
      <c r="T12" s="146"/>
      <c r="U12" s="46"/>
      <c r="V12" s="36"/>
      <c r="W12" s="36"/>
      <c r="X12" s="36"/>
      <c r="Y12" s="36"/>
      <c r="Z12" s="36"/>
      <c r="AA12" s="36"/>
      <c r="AB12" s="42"/>
      <c r="AC12" s="36"/>
      <c r="AD12" s="64"/>
      <c r="AE12" s="65" t="s">
        <v>291</v>
      </c>
      <c r="AF12" s="65"/>
      <c r="AI12" s="39"/>
      <c r="AJ12" s="39"/>
      <c r="AK12" s="88"/>
      <c r="AL12" s="107"/>
      <c r="AM12" s="39"/>
      <c r="AN12" s="39"/>
      <c r="AO12" s="88"/>
      <c r="AP12" s="143"/>
      <c r="AQ12" s="39"/>
      <c r="AR12" s="39"/>
      <c r="AS12" s="39"/>
    </row>
    <row r="13" spans="1:110" s="42" customFormat="1" ht="21" thickBot="1">
      <c r="A13" s="36"/>
      <c r="B13" s="36"/>
      <c r="C13" s="4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45"/>
      <c r="U13" s="47"/>
      <c r="V13" s="36"/>
      <c r="W13" s="36"/>
      <c r="X13" s="36"/>
      <c r="Y13" s="36"/>
      <c r="Z13" s="36"/>
      <c r="AA13" s="36"/>
      <c r="AC13" s="36"/>
      <c r="AD13" s="64"/>
      <c r="AE13" s="87">
        <f>V19</f>
      </c>
      <c r="AF13" s="87"/>
      <c r="AG13" s="88"/>
      <c r="AH13" s="135"/>
      <c r="AI13" s="87"/>
      <c r="AJ13" s="87"/>
      <c r="AK13" s="88"/>
      <c r="AL13" s="107"/>
      <c r="AM13" s="147"/>
      <c r="AN13" s="147"/>
      <c r="AO13" s="88"/>
      <c r="AP13" s="143"/>
      <c r="AQ13" s="147"/>
      <c r="AR13" s="147"/>
      <c r="AS13" s="8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</row>
    <row r="14" spans="1:110" s="42" customFormat="1" ht="48.75" customHeight="1" thickBot="1" thickTop="1">
      <c r="A14" s="48" t="s">
        <v>240</v>
      </c>
      <c r="B14" s="49" t="s">
        <v>241</v>
      </c>
      <c r="C14" s="50" t="s">
        <v>242</v>
      </c>
      <c r="D14" s="51" t="s">
        <v>243</v>
      </c>
      <c r="E14" s="51"/>
      <c r="F14" s="52" t="s">
        <v>244</v>
      </c>
      <c r="G14" s="53"/>
      <c r="H14" s="54" t="s">
        <v>245</v>
      </c>
      <c r="I14" s="54"/>
      <c r="J14" s="504" t="s">
        <v>246</v>
      </c>
      <c r="K14" s="505"/>
      <c r="L14" s="505"/>
      <c r="M14" s="505"/>
      <c r="N14" s="505"/>
      <c r="O14" s="506"/>
      <c r="P14" s="55"/>
      <c r="Q14" s="56" t="s">
        <v>244</v>
      </c>
      <c r="R14" s="57"/>
      <c r="S14" s="58"/>
      <c r="T14" s="57"/>
      <c r="U14" s="59" t="s">
        <v>247</v>
      </c>
      <c r="V14" s="60" t="s">
        <v>248</v>
      </c>
      <c r="W14" s="60" t="s">
        <v>249</v>
      </c>
      <c r="X14" s="60" t="s">
        <v>250</v>
      </c>
      <c r="Y14" s="60" t="s">
        <v>251</v>
      </c>
      <c r="Z14" s="60" t="s">
        <v>252</v>
      </c>
      <c r="AA14" s="61" t="s">
        <v>253</v>
      </c>
      <c r="AB14" s="62"/>
      <c r="AC14" s="63"/>
      <c r="AD14" s="105" t="s">
        <v>256</v>
      </c>
      <c r="AE14" s="41"/>
      <c r="AF14" s="41"/>
      <c r="AG14" s="106"/>
      <c r="AH14" s="141"/>
      <c r="AI14" s="39"/>
      <c r="AJ14" s="39"/>
      <c r="AK14" s="106"/>
      <c r="AL14" s="107"/>
      <c r="AM14" s="39"/>
      <c r="AN14" s="39"/>
      <c r="AO14" s="88"/>
      <c r="AP14" s="143"/>
      <c r="AQ14" s="39"/>
      <c r="AR14" s="39"/>
      <c r="AS14" s="39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</row>
    <row r="15" spans="1:110" s="42" customFormat="1" ht="21.75" thickBot="1" thickTop="1">
      <c r="A15" s="67">
        <v>4</v>
      </c>
      <c r="B15" s="68">
        <v>2</v>
      </c>
      <c r="C15" s="69"/>
      <c r="D15" s="70"/>
      <c r="E15" s="71"/>
      <c r="F15" s="72">
        <f>IF(H15&gt;0,G15,"")</f>
      </c>
      <c r="G15" s="73">
        <f>IF(K15&gt;L15,2,(IF(K15&lt;L15,0,1)))</f>
        <v>1</v>
      </c>
      <c r="H15" s="73">
        <f>(COUNTA(K15:L15))/2</f>
        <v>0</v>
      </c>
      <c r="I15" s="74">
        <f>IF(K15&gt;L15,1,0)</f>
        <v>0</v>
      </c>
      <c r="J15" s="75" t="str">
        <f>(U15)</f>
        <v>Laorenti - Rodriguez (SF - LP)</v>
      </c>
      <c r="K15" s="76"/>
      <c r="L15" s="76"/>
      <c r="M15" s="77" t="str">
        <f>(U16)</f>
        <v>Diaz - Mori (BB - SF)</v>
      </c>
      <c r="N15" s="76">
        <f>IF(L15&gt;K15,1,0)</f>
        <v>0</v>
      </c>
      <c r="O15" s="77">
        <f>(COUNTA(K15:L15))/2</f>
        <v>0</v>
      </c>
      <c r="P15" s="78">
        <f>IF(L15&gt;K15,2,(IF(L15&lt;K15,0,1)))</f>
        <v>1</v>
      </c>
      <c r="Q15" s="79">
        <f>IF(O15&gt;0,P15,"")</f>
      </c>
      <c r="R15" s="80"/>
      <c r="S15" s="81"/>
      <c r="T15" s="80"/>
      <c r="U15" s="82" t="s">
        <v>193</v>
      </c>
      <c r="V15" s="83">
        <f>SUM(K15+K16)</f>
        <v>0</v>
      </c>
      <c r="W15" s="83">
        <f>SUM(L15+L16)</f>
        <v>0</v>
      </c>
      <c r="X15" s="83">
        <f>V15-W15</f>
        <v>0</v>
      </c>
      <c r="Y15" s="83">
        <f>SUM(F15,F16)</f>
        <v>0</v>
      </c>
      <c r="Z15" s="83">
        <f>SUM(H15,H16)</f>
        <v>0</v>
      </c>
      <c r="AA15" s="84">
        <f>IF(Z15&gt;0,RANK(AB15,$AB$14:$AB$17,),"")</f>
      </c>
      <c r="AB15" s="85">
        <f>IF(Z15&gt;0,(Y15*10000)+(X15*100)+V15,"")</f>
      </c>
      <c r="AC15" s="86"/>
      <c r="AD15" s="64"/>
      <c r="AE15" s="65" t="s">
        <v>314</v>
      </c>
      <c r="AF15" s="65"/>
      <c r="AG15" s="148"/>
      <c r="AH15" s="107"/>
      <c r="AI15" s="39"/>
      <c r="AJ15" s="39"/>
      <c r="AK15" s="39"/>
      <c r="AL15" s="107"/>
      <c r="AM15" s="65" t="s">
        <v>257</v>
      </c>
      <c r="AN15" s="65"/>
      <c r="AO15" s="88"/>
      <c r="AP15" s="143"/>
      <c r="AQ15" s="65" t="s">
        <v>258</v>
      </c>
      <c r="AR15" s="65"/>
      <c r="AS15" s="39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</row>
    <row r="16" spans="1:110" s="66" customFormat="1" ht="30" customHeight="1" thickBot="1">
      <c r="A16" s="91">
        <v>5</v>
      </c>
      <c r="B16" s="92">
        <v>2</v>
      </c>
      <c r="C16" s="93"/>
      <c r="D16" s="94"/>
      <c r="E16" s="71"/>
      <c r="F16" s="95">
        <f>IF(H16&gt;0,G16,"")</f>
      </c>
      <c r="G16" s="96">
        <f>IF(K16&gt;L16,2,(IF(K16&lt;L16,0,1)))</f>
        <v>1</v>
      </c>
      <c r="H16" s="96">
        <f>(COUNTA(K16:L16))/2</f>
        <v>0</v>
      </c>
      <c r="I16" s="97">
        <f>IF(K16&gt;L16,1,0)</f>
        <v>0</v>
      </c>
      <c r="J16" s="98" t="str">
        <f>(U15)</f>
        <v>Laorenti - Rodriguez (SF - LP)</v>
      </c>
      <c r="K16" s="95"/>
      <c r="L16" s="95"/>
      <c r="M16" s="99" t="str">
        <f>U17</f>
        <v>Mosconi - Rautenberg (CB)</v>
      </c>
      <c r="N16" s="95">
        <f>IF(L16&gt;K16,1,0)</f>
        <v>0</v>
      </c>
      <c r="O16" s="99">
        <f>(COUNTA(K16:L16))/2</f>
        <v>0</v>
      </c>
      <c r="P16" s="100">
        <f>IF(L16&gt;K16,2,(IF(L16&lt;K16,0,1)))</f>
        <v>1</v>
      </c>
      <c r="Q16" s="101">
        <f>IF(O16&gt;0,P16,"")</f>
      </c>
      <c r="R16" s="80"/>
      <c r="S16" s="102"/>
      <c r="T16" s="103"/>
      <c r="U16" s="82" t="s">
        <v>338</v>
      </c>
      <c r="V16" s="104">
        <f>SUM(L15+L17)</f>
        <v>0</v>
      </c>
      <c r="W16" s="104">
        <f>SUM(K15+K17)</f>
        <v>0</v>
      </c>
      <c r="X16" s="104">
        <f>V16-W16</f>
        <v>0</v>
      </c>
      <c r="Y16" s="104">
        <f>SUM(Q15:Q17)</f>
        <v>0</v>
      </c>
      <c r="Z16" s="104">
        <f>SUM(O15:O17)</f>
        <v>0</v>
      </c>
      <c r="AA16" s="84">
        <f>IF(Z16&gt;0,RANK(AB16,$AB$14:$AB$17,),"")</f>
      </c>
      <c r="AB16" s="85">
        <f>IF(Z16&gt;0,(Y16*10000)+(X16*100)+V16,"")</f>
      </c>
      <c r="AC16" s="86"/>
      <c r="AD16" s="64"/>
      <c r="AE16" s="87">
        <f>V30</f>
      </c>
      <c r="AF16" s="87"/>
      <c r="AG16" s="39"/>
      <c r="AH16" s="40"/>
      <c r="AI16" s="147"/>
      <c r="AJ16" s="147"/>
      <c r="AK16" s="134"/>
      <c r="AL16" s="149"/>
      <c r="AM16" s="87"/>
      <c r="AN16" s="87"/>
      <c r="AO16" s="88"/>
      <c r="AP16" s="150"/>
      <c r="AQ16" s="87"/>
      <c r="AR16" s="87"/>
      <c r="AS16" s="86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</row>
    <row r="17" spans="1:110" s="85" customFormat="1" ht="19.5" customHeight="1" thickBot="1" thickTop="1">
      <c r="A17" s="108">
        <v>6</v>
      </c>
      <c r="B17" s="109">
        <v>2</v>
      </c>
      <c r="C17" s="110"/>
      <c r="D17" s="111"/>
      <c r="E17" s="112"/>
      <c r="F17" s="113">
        <f>IF(H17&gt;0,G17,"")</f>
      </c>
      <c r="G17" s="114">
        <f>IF(K17&gt;L17,2,(IF(K17&lt;L17,0,1)))</f>
        <v>1</v>
      </c>
      <c r="H17" s="114">
        <f>(COUNTA(K17:L17))/2</f>
        <v>0</v>
      </c>
      <c r="I17" s="115">
        <f>IF(K17&gt;L17,1,0)</f>
        <v>0</v>
      </c>
      <c r="J17" s="116" t="str">
        <f>U17</f>
        <v>Mosconi - Rautenberg (CB)</v>
      </c>
      <c r="K17" s="117"/>
      <c r="L17" s="117"/>
      <c r="M17" s="118" t="str">
        <f>U16</f>
        <v>Diaz - Mori (BB - SF)</v>
      </c>
      <c r="N17" s="117">
        <f>IF(L17&gt;K17,1,0)</f>
        <v>0</v>
      </c>
      <c r="O17" s="118">
        <f>(COUNTA(K17:L17))/2</f>
        <v>0</v>
      </c>
      <c r="P17" s="119">
        <f>IF(L17&gt;K17,2,(IF(L17&lt;K17,0,1)))</f>
        <v>1</v>
      </c>
      <c r="Q17" s="120">
        <f>IF(O17&gt;0,P17,"")</f>
      </c>
      <c r="R17" s="103"/>
      <c r="S17" s="102"/>
      <c r="T17" s="80"/>
      <c r="U17" s="121" t="s">
        <v>191</v>
      </c>
      <c r="V17" s="122">
        <f>SUM(K17+L16)</f>
        <v>0</v>
      </c>
      <c r="W17" s="122">
        <f>SUM(L17+K16)</f>
        <v>0</v>
      </c>
      <c r="X17" s="122">
        <f>V17-W17</f>
        <v>0</v>
      </c>
      <c r="Y17" s="122">
        <f>SUM(F17,Q16)</f>
        <v>0</v>
      </c>
      <c r="Z17" s="122">
        <f>SUM(O16,H17)</f>
        <v>0</v>
      </c>
      <c r="AA17" s="123">
        <f>IF(Z17&gt;0,RANK(AB17,$AB$14:$AB$17,),"")</f>
      </c>
      <c r="AB17" s="85">
        <f>IF(Z17&gt;0,(Y17*10000)+(X17*100)+V17,"")</f>
      </c>
      <c r="AC17" s="86"/>
      <c r="AD17" s="64"/>
      <c r="AE17" s="41"/>
      <c r="AF17" s="41"/>
      <c r="AG17" s="39"/>
      <c r="AH17" s="40"/>
      <c r="AI17" s="39"/>
      <c r="AJ17" s="39"/>
      <c r="AK17" s="39"/>
      <c r="AL17" s="40"/>
      <c r="AM17" s="39"/>
      <c r="AN17" s="39"/>
      <c r="AO17" s="39"/>
      <c r="AP17" s="41"/>
      <c r="AQ17" s="39"/>
      <c r="AR17" s="39"/>
      <c r="AS17" s="39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</row>
    <row r="18" spans="1:45" ht="19.5" customHeight="1" thickBot="1">
      <c r="A18" s="125"/>
      <c r="B18" s="125"/>
      <c r="C18" s="126"/>
      <c r="D18" s="127"/>
      <c r="E18" s="125"/>
      <c r="F18" s="125"/>
      <c r="G18" s="125"/>
      <c r="H18" s="125"/>
      <c r="I18" s="125"/>
      <c r="J18" s="128"/>
      <c r="K18" s="128"/>
      <c r="L18" s="129"/>
      <c r="M18" s="128"/>
      <c r="N18" s="130"/>
      <c r="O18" s="130"/>
      <c r="P18" s="130"/>
      <c r="Q18" s="130"/>
      <c r="R18" s="130"/>
      <c r="S18" s="130"/>
      <c r="T18" s="131"/>
      <c r="U18" s="132"/>
      <c r="V18" s="132"/>
      <c r="W18" s="132"/>
      <c r="X18" s="132"/>
      <c r="Y18" s="132"/>
      <c r="Z18" s="132"/>
      <c r="AA18" s="133"/>
      <c r="AB18" s="90"/>
      <c r="AD18" s="64"/>
      <c r="AE18" s="41"/>
      <c r="AF18" s="41"/>
      <c r="AI18" s="39"/>
      <c r="AJ18" s="39"/>
      <c r="AL18" s="105" t="s">
        <v>177</v>
      </c>
      <c r="AM18" s="65" t="s">
        <v>259</v>
      </c>
      <c r="AN18" s="65"/>
      <c r="AP18" s="151" t="s">
        <v>176</v>
      </c>
      <c r="AQ18" s="39"/>
      <c r="AR18" s="39"/>
      <c r="AS18" s="39"/>
    </row>
    <row r="19" spans="1:110" s="85" customFormat="1" ht="19.5" customHeight="1" thickBot="1">
      <c r="A19" s="125"/>
      <c r="B19" s="125"/>
      <c r="C19" s="126"/>
      <c r="D19" s="125"/>
      <c r="E19" s="125"/>
      <c r="F19" s="125"/>
      <c r="G19" s="125"/>
      <c r="H19" s="125"/>
      <c r="I19" s="125"/>
      <c r="J19" s="128"/>
      <c r="K19" s="128"/>
      <c r="L19" s="129"/>
      <c r="M19" s="128"/>
      <c r="N19" s="130"/>
      <c r="O19" s="130"/>
      <c r="P19" s="130"/>
      <c r="Q19" s="130"/>
      <c r="R19" s="130"/>
      <c r="S19" s="130"/>
      <c r="T19" s="138"/>
      <c r="U19" s="139" t="s">
        <v>299</v>
      </c>
      <c r="V19" s="501">
        <f ca="1">IF(AB19&gt;0,INDIRECT(CONCATENATE("U",MATCH(1,AA15:AA17,0)+ROW(U14))),"")</f>
      </c>
      <c r="W19" s="501"/>
      <c r="X19" s="502"/>
      <c r="Y19" s="86"/>
      <c r="Z19" s="86"/>
      <c r="AA19" s="86"/>
      <c r="AB19" s="85">
        <f>SUM(Z15:Z17)</f>
        <v>0</v>
      </c>
      <c r="AC19" s="86"/>
      <c r="AD19" s="64"/>
      <c r="AE19" s="65" t="s">
        <v>292</v>
      </c>
      <c r="AF19" s="65"/>
      <c r="AG19" s="39"/>
      <c r="AH19" s="40"/>
      <c r="AI19" s="147"/>
      <c r="AJ19" s="147"/>
      <c r="AK19" s="39"/>
      <c r="AL19" s="135"/>
      <c r="AM19" s="87"/>
      <c r="AN19" s="87"/>
      <c r="AO19" s="39"/>
      <c r="AP19" s="41"/>
      <c r="AQ19" s="65" t="s">
        <v>260</v>
      </c>
      <c r="AR19" s="65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</row>
    <row r="20" spans="1:110" s="90" customFormat="1" ht="19.5" customHeight="1" thickBot="1">
      <c r="A20" s="44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86"/>
      <c r="O20" s="86"/>
      <c r="P20" s="86"/>
      <c r="Q20" s="86"/>
      <c r="R20" s="86"/>
      <c r="S20" s="86"/>
      <c r="T20" s="85"/>
      <c r="U20" s="144" t="s">
        <v>300</v>
      </c>
      <c r="V20" s="496">
        <f ca="1">IF(AB19&gt;0,INDIRECT(CONCATENATE("U",MATCH(2,AA15:AA17,0)+ROW(U14))),"")</f>
      </c>
      <c r="W20" s="496"/>
      <c r="X20" s="497"/>
      <c r="Y20" s="86"/>
      <c r="Z20" s="86"/>
      <c r="AA20" s="86"/>
      <c r="AB20" s="85"/>
      <c r="AC20" s="86"/>
      <c r="AD20" s="64"/>
      <c r="AE20" s="87">
        <f>V29</f>
      </c>
      <c r="AF20" s="87"/>
      <c r="AG20" s="136"/>
      <c r="AH20" s="40"/>
      <c r="AI20" s="147"/>
      <c r="AJ20" s="147"/>
      <c r="AK20" s="39"/>
      <c r="AL20" s="141"/>
      <c r="AM20" s="147"/>
      <c r="AN20" s="147"/>
      <c r="AO20" s="39"/>
      <c r="AP20" s="152"/>
      <c r="AQ20" s="87"/>
      <c r="AR20" s="87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</row>
    <row r="21" spans="1:45" ht="30" customHeight="1">
      <c r="A21" s="153"/>
      <c r="B21" s="36"/>
      <c r="C21" s="36"/>
      <c r="D21" s="154"/>
      <c r="E21" s="36"/>
      <c r="F21" s="36"/>
      <c r="G21" s="36"/>
      <c r="H21" s="36"/>
      <c r="I21" s="36"/>
      <c r="J21" s="154"/>
      <c r="K21" s="45" t="s">
        <v>301</v>
      </c>
      <c r="L21" s="154"/>
      <c r="M21" s="36"/>
      <c r="N21" s="155"/>
      <c r="O21" s="155"/>
      <c r="P21" s="155"/>
      <c r="Q21" s="155"/>
      <c r="R21" s="155"/>
      <c r="S21" s="155"/>
      <c r="T21" s="156"/>
      <c r="U21" s="157"/>
      <c r="V21" s="36"/>
      <c r="W21" s="36"/>
      <c r="X21" s="36"/>
      <c r="Y21" s="36"/>
      <c r="Z21" s="36"/>
      <c r="AA21" s="36"/>
      <c r="AB21" s="42"/>
      <c r="AC21" s="36"/>
      <c r="AD21" s="105" t="s">
        <v>261</v>
      </c>
      <c r="AE21" s="41"/>
      <c r="AF21" s="41"/>
      <c r="AG21" s="88"/>
      <c r="AH21" s="107"/>
      <c r="AI21" s="39"/>
      <c r="AJ21" s="39"/>
      <c r="AL21" s="107"/>
      <c r="AM21" s="39"/>
      <c r="AN21" s="39"/>
      <c r="AP21" s="158"/>
      <c r="AQ21" s="41"/>
      <c r="AR21" s="41"/>
      <c r="AS21" s="39"/>
    </row>
    <row r="22" spans="1:45" ht="19.5" customHeight="1" thickBot="1">
      <c r="A22" s="159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47"/>
      <c r="V22" s="36"/>
      <c r="W22" s="36"/>
      <c r="X22" s="36"/>
      <c r="Y22" s="36"/>
      <c r="Z22" s="36"/>
      <c r="AA22" s="36"/>
      <c r="AB22" s="42"/>
      <c r="AC22" s="36"/>
      <c r="AD22" s="64"/>
      <c r="AE22" s="65" t="s">
        <v>297</v>
      </c>
      <c r="AF22" s="65"/>
      <c r="AG22" s="88"/>
      <c r="AH22" s="107"/>
      <c r="AI22" s="39"/>
      <c r="AJ22" s="39"/>
      <c r="AL22" s="107"/>
      <c r="AM22" s="39"/>
      <c r="AN22" s="39"/>
      <c r="AP22" s="143"/>
      <c r="AQ22" s="39"/>
      <c r="AR22" s="39"/>
      <c r="AS22" s="39"/>
    </row>
    <row r="23" spans="1:44" ht="39" thickBot="1" thickTop="1">
      <c r="A23" s="48" t="s">
        <v>240</v>
      </c>
      <c r="B23" s="49" t="s">
        <v>241</v>
      </c>
      <c r="C23" s="50" t="s">
        <v>242</v>
      </c>
      <c r="D23" s="51" t="s">
        <v>243</v>
      </c>
      <c r="E23" s="51"/>
      <c r="F23" s="52" t="s">
        <v>244</v>
      </c>
      <c r="G23" s="53"/>
      <c r="H23" s="54" t="s">
        <v>245</v>
      </c>
      <c r="I23" s="54"/>
      <c r="J23" s="504" t="s">
        <v>246</v>
      </c>
      <c r="K23" s="505"/>
      <c r="L23" s="505"/>
      <c r="M23" s="505"/>
      <c r="N23" s="505"/>
      <c r="O23" s="506"/>
      <c r="P23" s="55"/>
      <c r="Q23" s="56" t="s">
        <v>244</v>
      </c>
      <c r="R23" s="57"/>
      <c r="S23" s="58"/>
      <c r="T23" s="57"/>
      <c r="U23" s="59" t="s">
        <v>247</v>
      </c>
      <c r="V23" s="60" t="s">
        <v>248</v>
      </c>
      <c r="W23" s="60" t="s">
        <v>249</v>
      </c>
      <c r="X23" s="60" t="s">
        <v>250</v>
      </c>
      <c r="Y23" s="60" t="s">
        <v>251</v>
      </c>
      <c r="Z23" s="60" t="s">
        <v>252</v>
      </c>
      <c r="AA23" s="61" t="s">
        <v>253</v>
      </c>
      <c r="AB23" s="62"/>
      <c r="AC23" s="63"/>
      <c r="AD23" s="64"/>
      <c r="AE23" s="87">
        <f>V20</f>
      </c>
      <c r="AF23" s="87"/>
      <c r="AG23" s="148"/>
      <c r="AH23" s="107"/>
      <c r="AI23" s="87"/>
      <c r="AJ23" s="87"/>
      <c r="AK23" s="148"/>
      <c r="AL23" s="135"/>
      <c r="AM23" s="147"/>
      <c r="AN23" s="147"/>
      <c r="AP23" s="143"/>
      <c r="AQ23" s="147"/>
      <c r="AR23" s="147"/>
    </row>
    <row r="24" spans="1:45" ht="18.75">
      <c r="A24" s="160">
        <v>7</v>
      </c>
      <c r="B24" s="161">
        <v>3</v>
      </c>
      <c r="C24" s="162"/>
      <c r="D24" s="163"/>
      <c r="E24" s="164"/>
      <c r="F24" s="76">
        <f aca="true" t="shared" si="0" ref="F24:F29">IF(H24&gt;0,G24,"")</f>
      </c>
      <c r="G24" s="165">
        <f aca="true" t="shared" si="1" ref="G24:G29">IF(K24&gt;L24,2,(IF(K24&lt;L24,0,1)))</f>
        <v>1</v>
      </c>
      <c r="H24" s="165">
        <f aca="true" t="shared" si="2" ref="H24:H29">(COUNTA(K24:L24))/2</f>
        <v>0</v>
      </c>
      <c r="I24" s="166">
        <f aca="true" t="shared" si="3" ref="I24:I29">IF(K24&gt;L24,1,0)</f>
        <v>0</v>
      </c>
      <c r="J24" s="75" t="str">
        <f>(U24)</f>
        <v>Zalazar - Browne (ND)</v>
      </c>
      <c r="K24" s="76"/>
      <c r="L24" s="76"/>
      <c r="M24" s="77" t="str">
        <f>(U25)</f>
        <v>Taverna - da Silva (CB)</v>
      </c>
      <c r="N24" s="76">
        <f aca="true" t="shared" si="4" ref="N24:N29">IF(L24&gt;K24,1,0)</f>
        <v>0</v>
      </c>
      <c r="O24" s="77">
        <f aca="true" t="shared" si="5" ref="O24:O29">(COUNTA(K24:L24))/2</f>
        <v>0</v>
      </c>
      <c r="P24" s="167">
        <f aca="true" t="shared" si="6" ref="P24:P29">IF(L24&gt;K24,2,(IF(L24&lt;K24,0,1)))</f>
        <v>1</v>
      </c>
      <c r="Q24" s="167">
        <f aca="true" t="shared" si="7" ref="Q24:Q29">IF(O24&gt;0,P24,"")</f>
      </c>
      <c r="R24" s="168"/>
      <c r="S24" s="130"/>
      <c r="T24" s="169"/>
      <c r="U24" s="82" t="s">
        <v>185</v>
      </c>
      <c r="V24" s="83">
        <f>SUM(K24+K26+L28)</f>
        <v>0</v>
      </c>
      <c r="W24" s="83">
        <f>SUM(L24+L26+K28)</f>
        <v>0</v>
      </c>
      <c r="X24" s="83">
        <f>V24-W24</f>
        <v>0</v>
      </c>
      <c r="Y24" s="83">
        <f>SUM(F24,F26,Q28)</f>
        <v>0</v>
      </c>
      <c r="Z24" s="83">
        <f>SUM(H24,H26,O28)</f>
        <v>0</v>
      </c>
      <c r="AA24" s="84">
        <f>IF(Z24&gt;0,RANK(AB24,$AB$24:$AB$27,),"")</f>
      </c>
      <c r="AB24" s="85">
        <f>IF(Z24&gt;0,(Y24*10000)+(X24*100)+V24,"")</f>
      </c>
      <c r="AD24" s="64"/>
      <c r="AE24" s="41"/>
      <c r="AF24" s="41"/>
      <c r="AH24" s="140"/>
      <c r="AI24" s="39"/>
      <c r="AJ24" s="39"/>
      <c r="AK24" s="106"/>
      <c r="AL24" s="135"/>
      <c r="AM24" s="39"/>
      <c r="AN24" s="39"/>
      <c r="AP24" s="143"/>
      <c r="AQ24" s="39"/>
      <c r="AR24" s="39"/>
      <c r="AS24" s="39"/>
    </row>
    <row r="25" spans="1:45" ht="19.5" thickBot="1">
      <c r="A25" s="170">
        <v>8</v>
      </c>
      <c r="B25" s="171">
        <v>3</v>
      </c>
      <c r="C25" s="172"/>
      <c r="D25" s="173"/>
      <c r="E25" s="112"/>
      <c r="F25" s="113">
        <f t="shared" si="0"/>
      </c>
      <c r="G25" s="114">
        <f t="shared" si="1"/>
        <v>1</v>
      </c>
      <c r="H25" s="114">
        <f t="shared" si="2"/>
        <v>0</v>
      </c>
      <c r="I25" s="115">
        <f t="shared" si="3"/>
        <v>0</v>
      </c>
      <c r="J25" s="116" t="str">
        <f>U26</f>
        <v>Bongioni - Dan Cordoba  (CB)</v>
      </c>
      <c r="K25" s="113"/>
      <c r="L25" s="113"/>
      <c r="M25" s="118" t="str">
        <f>U27</f>
        <v>Jimenez - Bravo Miana (CB)</v>
      </c>
      <c r="N25" s="95">
        <f t="shared" si="4"/>
        <v>0</v>
      </c>
      <c r="O25" s="99">
        <f t="shared" si="5"/>
        <v>0</v>
      </c>
      <c r="P25" s="167">
        <f t="shared" si="6"/>
        <v>1</v>
      </c>
      <c r="Q25" s="167">
        <f t="shared" si="7"/>
      </c>
      <c r="R25" s="174"/>
      <c r="S25" s="130"/>
      <c r="T25" s="175"/>
      <c r="U25" s="82" t="s">
        <v>184</v>
      </c>
      <c r="V25" s="104">
        <f>SUM(L24+L27+K29)</f>
        <v>0</v>
      </c>
      <c r="W25" s="104">
        <f>SUM(K24+K27+L29)</f>
        <v>0</v>
      </c>
      <c r="X25" s="104">
        <f>V25-W25</f>
        <v>0</v>
      </c>
      <c r="Y25" s="104">
        <f>SUM(F29,Q24,Q27)</f>
        <v>0</v>
      </c>
      <c r="Z25" s="104">
        <f>SUM(H29,O24,O27)</f>
        <v>0</v>
      </c>
      <c r="AA25" s="84">
        <f>IF(Z25&gt;0,RANK(AB25,$AB$24:$AB$27,),"")</f>
      </c>
      <c r="AB25" s="85">
        <f>IF(Z25&gt;0,(Y25*10000)+(X25*100)+V25,"")</f>
      </c>
      <c r="AD25" s="64"/>
      <c r="AE25" s="41"/>
      <c r="AF25" s="41"/>
      <c r="AH25" s="105" t="s">
        <v>262</v>
      </c>
      <c r="AI25" s="39"/>
      <c r="AJ25" s="39"/>
      <c r="AK25" s="88"/>
      <c r="AL25" s="135"/>
      <c r="AM25" s="39"/>
      <c r="AN25" s="39"/>
      <c r="AO25" s="88"/>
      <c r="AP25" s="143"/>
      <c r="AQ25" s="39"/>
      <c r="AR25" s="39"/>
      <c r="AS25" s="39"/>
    </row>
    <row r="26" spans="1:45" ht="21" thickBot="1">
      <c r="A26" s="176">
        <v>9</v>
      </c>
      <c r="B26" s="177">
        <v>3</v>
      </c>
      <c r="C26" s="178"/>
      <c r="D26" s="179"/>
      <c r="E26" s="164"/>
      <c r="F26" s="76">
        <f t="shared" si="0"/>
      </c>
      <c r="G26" s="165">
        <f t="shared" si="1"/>
        <v>1</v>
      </c>
      <c r="H26" s="165">
        <f t="shared" si="2"/>
        <v>0</v>
      </c>
      <c r="I26" s="166">
        <f t="shared" si="3"/>
        <v>0</v>
      </c>
      <c r="J26" s="75" t="str">
        <f>(U24)</f>
        <v>Zalazar - Browne (ND)</v>
      </c>
      <c r="K26" s="76"/>
      <c r="L26" s="76"/>
      <c r="M26" s="77" t="str">
        <f>U26</f>
        <v>Bongioni - Dan Cordoba  (CB)</v>
      </c>
      <c r="N26" s="117">
        <f t="shared" si="4"/>
        <v>0</v>
      </c>
      <c r="O26" s="118">
        <f t="shared" si="5"/>
        <v>0</v>
      </c>
      <c r="P26" s="167">
        <f t="shared" si="6"/>
        <v>1</v>
      </c>
      <c r="Q26" s="167">
        <f t="shared" si="7"/>
      </c>
      <c r="R26" s="180"/>
      <c r="S26" s="130"/>
      <c r="T26" s="181"/>
      <c r="U26" s="82" t="s">
        <v>192</v>
      </c>
      <c r="V26" s="104">
        <f>SUM(K25+L26+L29)</f>
        <v>0</v>
      </c>
      <c r="W26" s="104">
        <f>SUM(L25+K26+K29)</f>
        <v>0</v>
      </c>
      <c r="X26" s="104">
        <f>V26-W26</f>
        <v>0</v>
      </c>
      <c r="Y26" s="104">
        <f>SUM(F25,Q26,Q29)</f>
        <v>0</v>
      </c>
      <c r="Z26" s="104">
        <f>SUM(H25,O26,O29)</f>
        <v>0</v>
      </c>
      <c r="AA26" s="84">
        <f>IF(Z26&gt;0,RANK(AB26,$AB$24:$AB$27,),"")</f>
      </c>
      <c r="AB26" s="85">
        <f>IF(Z26&gt;0,(Y26*10000)+(X26*100)+V26,"")</f>
      </c>
      <c r="AD26" s="64"/>
      <c r="AE26" s="65" t="s">
        <v>298</v>
      </c>
      <c r="AF26" s="65"/>
      <c r="AI26" s="124"/>
      <c r="AJ26" s="124"/>
      <c r="AK26" s="88"/>
      <c r="AL26" s="135"/>
      <c r="AM26" s="39"/>
      <c r="AN26" s="39"/>
      <c r="AO26" s="88"/>
      <c r="AP26" s="143"/>
      <c r="AQ26" s="39"/>
      <c r="AR26" s="39"/>
      <c r="AS26" s="39"/>
    </row>
    <row r="27" spans="1:44" ht="19.5" thickBot="1">
      <c r="A27" s="108">
        <v>10</v>
      </c>
      <c r="B27" s="109">
        <v>3</v>
      </c>
      <c r="C27" s="110"/>
      <c r="D27" s="111"/>
      <c r="E27" s="112"/>
      <c r="F27" s="182">
        <f t="shared" si="0"/>
      </c>
      <c r="G27" s="183">
        <f t="shared" si="1"/>
        <v>1</v>
      </c>
      <c r="H27" s="183">
        <f t="shared" si="2"/>
        <v>0</v>
      </c>
      <c r="I27" s="184">
        <f t="shared" si="3"/>
        <v>0</v>
      </c>
      <c r="J27" s="116" t="str">
        <f>U27</f>
        <v>Jimenez - Bravo Miana (CB)</v>
      </c>
      <c r="K27" s="113"/>
      <c r="L27" s="113"/>
      <c r="M27" s="118" t="str">
        <f>U25</f>
        <v>Taverna - da Silva (CB)</v>
      </c>
      <c r="N27" s="185">
        <f t="shared" si="4"/>
        <v>0</v>
      </c>
      <c r="O27" s="167">
        <f t="shared" si="5"/>
        <v>0</v>
      </c>
      <c r="P27" s="167">
        <f t="shared" si="6"/>
        <v>1</v>
      </c>
      <c r="Q27" s="167">
        <f t="shared" si="7"/>
      </c>
      <c r="R27" s="168"/>
      <c r="S27" s="130"/>
      <c r="T27" s="186"/>
      <c r="U27" s="121" t="s">
        <v>188</v>
      </c>
      <c r="V27" s="122">
        <f>SUM(L25+K27+K28)</f>
        <v>0</v>
      </c>
      <c r="W27" s="122">
        <f>SUM(K25+L27+L28)</f>
        <v>0</v>
      </c>
      <c r="X27" s="122">
        <f>V27-W27</f>
        <v>0</v>
      </c>
      <c r="Y27" s="122">
        <f>SUM(F27,F28,Q25)</f>
        <v>0</v>
      </c>
      <c r="Z27" s="122">
        <f>SUM(H27,H28,O25)</f>
        <v>0</v>
      </c>
      <c r="AA27" s="123">
        <f>IF(Z27&gt;0,RANK(AB27,$AB$24:$AB$27,),"")</f>
      </c>
      <c r="AB27" s="85">
        <f>IF(Z27&gt;0,(Y27*10000)+(X27*100)+V27,"")</f>
      </c>
      <c r="AD27" s="64"/>
      <c r="AE27" s="87">
        <f>V39</f>
      </c>
      <c r="AF27" s="87"/>
      <c r="AG27" s="136"/>
      <c r="AH27" s="135"/>
      <c r="AI27" s="87"/>
      <c r="AJ27" s="87"/>
      <c r="AK27" s="88"/>
      <c r="AL27" s="135"/>
      <c r="AM27" s="187"/>
      <c r="AN27" s="187"/>
      <c r="AO27" s="88"/>
      <c r="AP27" s="143"/>
      <c r="AQ27" s="147"/>
      <c r="AR27" s="147"/>
    </row>
    <row r="28" spans="1:45" ht="19.5" thickBot="1">
      <c r="A28" s="188">
        <v>11</v>
      </c>
      <c r="B28" s="189">
        <v>3</v>
      </c>
      <c r="C28" s="190"/>
      <c r="D28" s="191"/>
      <c r="E28" s="71"/>
      <c r="F28" s="72">
        <f t="shared" si="0"/>
      </c>
      <c r="G28" s="73">
        <f>IF(K28&gt;L28,2,(IF(K28&lt;L28,0,1)))</f>
        <v>1</v>
      </c>
      <c r="H28" s="73">
        <f t="shared" si="2"/>
        <v>0</v>
      </c>
      <c r="I28" s="74">
        <f t="shared" si="3"/>
        <v>0</v>
      </c>
      <c r="J28" s="192" t="str">
        <f>U27</f>
        <v>Jimenez - Bravo Miana (CB)</v>
      </c>
      <c r="K28" s="72"/>
      <c r="L28" s="72"/>
      <c r="M28" s="193" t="str">
        <f>(U24)</f>
        <v>Zalazar - Browne (ND)</v>
      </c>
      <c r="N28" s="185">
        <f t="shared" si="4"/>
        <v>0</v>
      </c>
      <c r="O28" s="167">
        <f t="shared" si="5"/>
        <v>0</v>
      </c>
      <c r="P28" s="167">
        <f>IF(L28&gt;K28,2,(IF(L28&lt;K28,0,1)))</f>
        <v>1</v>
      </c>
      <c r="Q28" s="167">
        <f t="shared" si="7"/>
      </c>
      <c r="R28" s="194"/>
      <c r="S28" s="130"/>
      <c r="T28" s="138"/>
      <c r="U28" s="195"/>
      <c r="V28" s="86"/>
      <c r="W28" s="86"/>
      <c r="X28" s="86"/>
      <c r="Y28" s="86"/>
      <c r="Z28" s="86"/>
      <c r="AA28" s="86"/>
      <c r="AB28" s="90">
        <f>SUM(Z24:Z27)</f>
        <v>0</v>
      </c>
      <c r="AD28" s="105" t="s">
        <v>263</v>
      </c>
      <c r="AE28" s="41"/>
      <c r="AF28" s="41"/>
      <c r="AG28" s="88"/>
      <c r="AH28" s="141"/>
      <c r="AI28" s="39"/>
      <c r="AJ28" s="39"/>
      <c r="AK28" s="106"/>
      <c r="AL28" s="140"/>
      <c r="AM28" s="106"/>
      <c r="AN28" s="106"/>
      <c r="AO28" s="106"/>
      <c r="AQ28" s="39"/>
      <c r="AR28" s="39"/>
      <c r="AS28" s="39"/>
    </row>
    <row r="29" spans="1:45" ht="21" thickBot="1">
      <c r="A29" s="108">
        <v>12</v>
      </c>
      <c r="B29" s="109">
        <v>3</v>
      </c>
      <c r="C29" s="110"/>
      <c r="D29" s="111"/>
      <c r="E29" s="112"/>
      <c r="F29" s="113">
        <f t="shared" si="0"/>
      </c>
      <c r="G29" s="114">
        <f t="shared" si="1"/>
        <v>1</v>
      </c>
      <c r="H29" s="114">
        <f t="shared" si="2"/>
        <v>0</v>
      </c>
      <c r="I29" s="115">
        <f t="shared" si="3"/>
        <v>0</v>
      </c>
      <c r="J29" s="116" t="str">
        <f>(U25)</f>
        <v>Taverna - da Silva (CB)</v>
      </c>
      <c r="K29" s="117"/>
      <c r="L29" s="117"/>
      <c r="M29" s="118" t="str">
        <f>U26</f>
        <v>Bongioni - Dan Cordoba  (CB)</v>
      </c>
      <c r="N29" s="185">
        <f t="shared" si="4"/>
        <v>0</v>
      </c>
      <c r="O29" s="167">
        <f t="shared" si="5"/>
        <v>0</v>
      </c>
      <c r="P29" s="167">
        <f t="shared" si="6"/>
        <v>1</v>
      </c>
      <c r="Q29" s="167">
        <f t="shared" si="7"/>
      </c>
      <c r="R29" s="180"/>
      <c r="S29" s="130"/>
      <c r="T29" s="138"/>
      <c r="U29" s="139" t="s">
        <v>326</v>
      </c>
      <c r="V29" s="501">
        <f ca="1">IF(AB28&gt;0,INDIRECT(CONCATENATE("U",MATCH(1,AA24:AA27,0)+ROW(U23))),"")</f>
      </c>
      <c r="W29" s="501"/>
      <c r="X29" s="502"/>
      <c r="Y29" s="86"/>
      <c r="Z29" s="86"/>
      <c r="AA29" s="86"/>
      <c r="AB29" s="86"/>
      <c r="AD29" s="64"/>
      <c r="AE29" s="65" t="s">
        <v>311</v>
      </c>
      <c r="AF29" s="65"/>
      <c r="AG29" s="88"/>
      <c r="AH29" s="107"/>
      <c r="AI29" s="39"/>
      <c r="AJ29" s="39"/>
      <c r="AM29" s="39"/>
      <c r="AN29" s="39"/>
      <c r="AQ29" s="39"/>
      <c r="AR29" s="39"/>
      <c r="AS29" s="39"/>
    </row>
    <row r="30" spans="1:44" ht="19.5" thickBot="1">
      <c r="A30" s="86"/>
      <c r="B30" s="196"/>
      <c r="C30" s="197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130"/>
      <c r="T30" s="85"/>
      <c r="U30" s="144" t="s">
        <v>304</v>
      </c>
      <c r="V30" s="496">
        <f ca="1">IF(AB28&gt;0,INDIRECT(CONCATENATE("U",MATCH(2,AA24:AA27,0)+ROW(U23))),"")</f>
      </c>
      <c r="W30" s="496"/>
      <c r="X30" s="497"/>
      <c r="Y30" s="86"/>
      <c r="Z30" s="86"/>
      <c r="AA30" s="86"/>
      <c r="AB30" s="86"/>
      <c r="AD30" s="64"/>
      <c r="AE30" s="198">
        <f>V11</f>
      </c>
      <c r="AF30" s="198"/>
      <c r="AG30" s="106"/>
      <c r="AI30" s="147"/>
      <c r="AJ30" s="147"/>
      <c r="AM30" s="147"/>
      <c r="AN30" s="147"/>
      <c r="AQ30" s="147"/>
      <c r="AR30" s="147"/>
    </row>
    <row r="31" spans="1:45" ht="45.75">
      <c r="A31" s="153"/>
      <c r="B31" s="36"/>
      <c r="C31" s="36"/>
      <c r="D31" s="154"/>
      <c r="E31" s="36"/>
      <c r="F31" s="36"/>
      <c r="G31" s="36"/>
      <c r="H31" s="36"/>
      <c r="I31" s="36"/>
      <c r="J31" s="154"/>
      <c r="K31" s="45" t="s">
        <v>305</v>
      </c>
      <c r="L31" s="154"/>
      <c r="M31" s="155"/>
      <c r="N31" s="155"/>
      <c r="O31" s="155"/>
      <c r="P31" s="155"/>
      <c r="Q31" s="155"/>
      <c r="R31" s="155"/>
      <c r="S31" s="155"/>
      <c r="T31" s="199"/>
      <c r="U31" s="157"/>
      <c r="V31" s="36"/>
      <c r="W31" s="36"/>
      <c r="X31" s="36"/>
      <c r="Y31" s="36"/>
      <c r="Z31" s="36"/>
      <c r="AA31" s="36"/>
      <c r="AB31" s="36"/>
      <c r="AC31" s="36"/>
      <c r="AE31" s="39"/>
      <c r="AF31" s="39"/>
      <c r="AI31" s="39"/>
      <c r="AJ31" s="39"/>
      <c r="AM31" s="39"/>
      <c r="AN31" s="39"/>
      <c r="AQ31" s="39"/>
      <c r="AR31" s="39"/>
      <c r="AS31" s="39"/>
    </row>
    <row r="32" spans="1:45" ht="19.5" thickBot="1">
      <c r="A32" s="159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42"/>
      <c r="U32" s="47"/>
      <c r="V32" s="36"/>
      <c r="W32" s="36"/>
      <c r="X32" s="36"/>
      <c r="Y32" s="36"/>
      <c r="Z32" s="36"/>
      <c r="AA32" s="36"/>
      <c r="AB32" s="36"/>
      <c r="AC32" s="36"/>
      <c r="AE32" s="39"/>
      <c r="AF32" s="39"/>
      <c r="AI32" s="39"/>
      <c r="AJ32" s="39"/>
      <c r="AM32" s="39"/>
      <c r="AN32" s="39"/>
      <c r="AQ32" s="39"/>
      <c r="AR32" s="39"/>
      <c r="AS32" s="39"/>
    </row>
    <row r="33" spans="1:45" ht="39" thickBot="1" thickTop="1">
      <c r="A33" s="48" t="s">
        <v>240</v>
      </c>
      <c r="B33" s="49" t="s">
        <v>241</v>
      </c>
      <c r="C33" s="50" t="s">
        <v>242</v>
      </c>
      <c r="D33" s="51" t="s">
        <v>243</v>
      </c>
      <c r="E33" s="51"/>
      <c r="F33" s="52" t="s">
        <v>244</v>
      </c>
      <c r="G33" s="53"/>
      <c r="H33" s="54" t="s">
        <v>245</v>
      </c>
      <c r="I33" s="54"/>
      <c r="J33" s="504" t="s">
        <v>246</v>
      </c>
      <c r="K33" s="505"/>
      <c r="L33" s="505"/>
      <c r="M33" s="505"/>
      <c r="N33" s="505"/>
      <c r="O33" s="506"/>
      <c r="P33" s="55"/>
      <c r="Q33" s="56" t="s">
        <v>244</v>
      </c>
      <c r="R33" s="57"/>
      <c r="S33" s="58"/>
      <c r="T33" s="57"/>
      <c r="U33" s="59" t="s">
        <v>247</v>
      </c>
      <c r="V33" s="60" t="s">
        <v>248</v>
      </c>
      <c r="W33" s="60" t="s">
        <v>249</v>
      </c>
      <c r="X33" s="60" t="s">
        <v>250</v>
      </c>
      <c r="Y33" s="60" t="s">
        <v>251</v>
      </c>
      <c r="Z33" s="60" t="s">
        <v>252</v>
      </c>
      <c r="AA33" s="61" t="s">
        <v>253</v>
      </c>
      <c r="AB33" s="62"/>
      <c r="AC33" s="63"/>
      <c r="AE33" s="39"/>
      <c r="AF33" s="39"/>
      <c r="AI33" s="39"/>
      <c r="AJ33" s="39"/>
      <c r="AM33" s="39"/>
      <c r="AN33" s="39"/>
      <c r="AQ33" s="39"/>
      <c r="AR33" s="39"/>
      <c r="AS33" s="39"/>
    </row>
    <row r="34" spans="1:45" ht="18.75">
      <c r="A34" s="160">
        <v>13</v>
      </c>
      <c r="B34" s="161">
        <v>4</v>
      </c>
      <c r="C34" s="162"/>
      <c r="D34" s="163"/>
      <c r="E34" s="164"/>
      <c r="F34" s="76">
        <f aca="true" t="shared" si="8" ref="F34:F39">IF(H34&gt;0,G34,"")</f>
      </c>
      <c r="G34" s="165">
        <f aca="true" t="shared" si="9" ref="G34:G39">IF(K34&gt;L34,2,(IF(K34&lt;L34,0,1)))</f>
        <v>1</v>
      </c>
      <c r="H34" s="165">
        <f aca="true" t="shared" si="10" ref="H34:H39">(COUNTA(K34:L34))/2</f>
        <v>0</v>
      </c>
      <c r="I34" s="166">
        <f aca="true" t="shared" si="11" ref="I34:I39">IF(K34&gt;L34,1,0)</f>
        <v>0</v>
      </c>
      <c r="J34" s="75" t="str">
        <f>(U34)</f>
        <v>Sarli - Sterling (TC)</v>
      </c>
      <c r="K34" s="76"/>
      <c r="L34" s="76"/>
      <c r="M34" s="77" t="str">
        <f>(U35)</f>
        <v>Pittis Roldan - Leguizamon (Bs As)</v>
      </c>
      <c r="N34" s="76">
        <f aca="true" t="shared" si="12" ref="N34:N39">IF(L34&gt;K34,1,0)</f>
        <v>0</v>
      </c>
      <c r="O34" s="77">
        <f aca="true" t="shared" si="13" ref="O34:O39">(COUNTA(K34:L34))/2</f>
        <v>0</v>
      </c>
      <c r="P34" s="167">
        <f aca="true" t="shared" si="14" ref="P34:P39">IF(L34&gt;K34,2,(IF(L34&lt;K34,0,1)))</f>
        <v>1</v>
      </c>
      <c r="Q34" s="167">
        <f aca="true" t="shared" si="15" ref="Q34:Q39">IF(O34&gt;0,P34,"")</f>
      </c>
      <c r="R34" s="168"/>
      <c r="S34" s="130"/>
      <c r="T34" s="169"/>
      <c r="U34" s="82" t="s">
        <v>186</v>
      </c>
      <c r="V34" s="83">
        <f>SUM(K34+K36+L38)</f>
        <v>0</v>
      </c>
      <c r="W34" s="83">
        <f>SUM(L34+L36+K38)</f>
        <v>0</v>
      </c>
      <c r="X34" s="83">
        <f>V34-W34</f>
        <v>0</v>
      </c>
      <c r="Y34" s="83">
        <f>SUM(F34,F36,Q38)</f>
        <v>0</v>
      </c>
      <c r="Z34" s="83">
        <f>SUM(H34,H36,O38)</f>
        <v>0</v>
      </c>
      <c r="AA34" s="84">
        <f>IF(Z34&gt;0,RANK(AB34,$AB$24:$AB$27,),"")</f>
      </c>
      <c r="AB34" s="85">
        <f>IF(Z34&gt;0,(Y34*10000)+(X34*100)+V34,"")</f>
      </c>
      <c r="AE34" s="39"/>
      <c r="AF34" s="39"/>
      <c r="AI34" s="39"/>
      <c r="AJ34" s="39"/>
      <c r="AM34" s="39"/>
      <c r="AN34" s="39"/>
      <c r="AQ34" s="39"/>
      <c r="AR34" s="39"/>
      <c r="AS34" s="39"/>
    </row>
    <row r="35" spans="1:45" ht="19.5" thickBot="1">
      <c r="A35" s="170">
        <v>14</v>
      </c>
      <c r="B35" s="171">
        <v>4</v>
      </c>
      <c r="C35" s="172"/>
      <c r="D35" s="173"/>
      <c r="E35" s="112"/>
      <c r="F35" s="113">
        <f t="shared" si="8"/>
      </c>
      <c r="G35" s="114">
        <f t="shared" si="9"/>
        <v>1</v>
      </c>
      <c r="H35" s="114">
        <f t="shared" si="10"/>
        <v>0</v>
      </c>
      <c r="I35" s="115">
        <f t="shared" si="11"/>
        <v>0</v>
      </c>
      <c r="J35" s="116" t="str">
        <f>U36</f>
        <v>Bayardo - Cuciarello (LP)</v>
      </c>
      <c r="K35" s="113"/>
      <c r="L35" s="113"/>
      <c r="M35" s="118" t="str">
        <f>U37</f>
        <v>Gallo - Marquez (TC)</v>
      </c>
      <c r="N35" s="95">
        <f t="shared" si="12"/>
        <v>0</v>
      </c>
      <c r="O35" s="99">
        <f t="shared" si="13"/>
        <v>0</v>
      </c>
      <c r="P35" s="167">
        <f t="shared" si="14"/>
        <v>1</v>
      </c>
      <c r="Q35" s="167">
        <f t="shared" si="15"/>
      </c>
      <c r="R35" s="174"/>
      <c r="S35" s="130"/>
      <c r="T35" s="175"/>
      <c r="U35" s="82" t="s">
        <v>183</v>
      </c>
      <c r="V35" s="104">
        <f>SUM(L34+L37+K39)</f>
        <v>0</v>
      </c>
      <c r="W35" s="104">
        <f>SUM(K34+K37+L39)</f>
        <v>0</v>
      </c>
      <c r="X35" s="104">
        <f>V35-W35</f>
        <v>0</v>
      </c>
      <c r="Y35" s="104">
        <f>SUM(F39,Q34,Q37)</f>
        <v>0</v>
      </c>
      <c r="Z35" s="104">
        <f>SUM(H39,O34,O37)</f>
        <v>0</v>
      </c>
      <c r="AA35" s="84">
        <f>IF(Z35&gt;0,RANK(AB35,$AB$24:$AB$27,),"")</f>
      </c>
      <c r="AB35" s="85">
        <f>IF(Z35&gt;0,(Y35*10000)+(X35*100)+V35,"")</f>
      </c>
      <c r="AE35" s="39"/>
      <c r="AF35" s="39"/>
      <c r="AI35" s="39"/>
      <c r="AJ35" s="39"/>
      <c r="AM35" s="39"/>
      <c r="AN35" s="39"/>
      <c r="AQ35" s="39"/>
      <c r="AR35" s="39"/>
      <c r="AS35" s="39"/>
    </row>
    <row r="36" spans="1:45" ht="19.5" thickBot="1">
      <c r="A36" s="176">
        <v>15</v>
      </c>
      <c r="B36" s="177">
        <v>4</v>
      </c>
      <c r="C36" s="178"/>
      <c r="D36" s="179"/>
      <c r="E36" s="164"/>
      <c r="F36" s="76">
        <f t="shared" si="8"/>
      </c>
      <c r="G36" s="165">
        <f t="shared" si="9"/>
        <v>1</v>
      </c>
      <c r="H36" s="165">
        <f t="shared" si="10"/>
        <v>0</v>
      </c>
      <c r="I36" s="166">
        <f t="shared" si="11"/>
        <v>0</v>
      </c>
      <c r="J36" s="75" t="str">
        <f>(U34)</f>
        <v>Sarli - Sterling (TC)</v>
      </c>
      <c r="K36" s="76"/>
      <c r="L36" s="76"/>
      <c r="M36" s="77" t="str">
        <f>U36</f>
        <v>Bayardo - Cuciarello (LP)</v>
      </c>
      <c r="N36" s="117">
        <f t="shared" si="12"/>
        <v>0</v>
      </c>
      <c r="O36" s="118">
        <f t="shared" si="13"/>
        <v>0</v>
      </c>
      <c r="P36" s="167">
        <f t="shared" si="14"/>
        <v>1</v>
      </c>
      <c r="Q36" s="167">
        <f t="shared" si="15"/>
      </c>
      <c r="R36" s="180"/>
      <c r="S36" s="130"/>
      <c r="T36" s="181"/>
      <c r="U36" s="82" t="s">
        <v>189</v>
      </c>
      <c r="V36" s="104">
        <f>SUM(K35+L36+L39)</f>
        <v>0</v>
      </c>
      <c r="W36" s="104">
        <f>SUM(L35+K36+K39)</f>
        <v>0</v>
      </c>
      <c r="X36" s="104">
        <f>V36-W36</f>
        <v>0</v>
      </c>
      <c r="Y36" s="104">
        <f>SUM(F35,Q36,Q39)</f>
        <v>0</v>
      </c>
      <c r="Z36" s="104">
        <f>SUM(H35,O36,O39)</f>
        <v>0</v>
      </c>
      <c r="AA36" s="84">
        <f>IF(Z36&gt;0,RANK(AB36,$AB$24:$AB$27,),"")</f>
      </c>
      <c r="AB36" s="85">
        <f>IF(Z36&gt;0,(Y36*10000)+(X36*100)+V36,"")</f>
      </c>
      <c r="AE36" s="39"/>
      <c r="AF36" s="39"/>
      <c r="AI36" s="39"/>
      <c r="AJ36" s="39"/>
      <c r="AM36" s="39"/>
      <c r="AN36" s="39"/>
      <c r="AQ36" s="39"/>
      <c r="AR36" s="39"/>
      <c r="AS36" s="39"/>
    </row>
    <row r="37" spans="1:45" ht="19.5" thickBot="1">
      <c r="A37" s="108">
        <v>16</v>
      </c>
      <c r="B37" s="109">
        <v>4</v>
      </c>
      <c r="C37" s="110"/>
      <c r="D37" s="111"/>
      <c r="E37" s="112"/>
      <c r="F37" s="182">
        <f t="shared" si="8"/>
      </c>
      <c r="G37" s="183">
        <f t="shared" si="9"/>
        <v>1</v>
      </c>
      <c r="H37" s="183">
        <f t="shared" si="10"/>
        <v>0</v>
      </c>
      <c r="I37" s="184">
        <f t="shared" si="11"/>
        <v>0</v>
      </c>
      <c r="J37" s="116" t="str">
        <f>U37</f>
        <v>Gallo - Marquez (TC)</v>
      </c>
      <c r="K37" s="113"/>
      <c r="L37" s="113"/>
      <c r="M37" s="118" t="str">
        <f>U35</f>
        <v>Pittis Roldan - Leguizamon (Bs As)</v>
      </c>
      <c r="N37" s="185">
        <f t="shared" si="12"/>
        <v>0</v>
      </c>
      <c r="O37" s="167">
        <f t="shared" si="13"/>
        <v>0</v>
      </c>
      <c r="P37" s="167">
        <f t="shared" si="14"/>
        <v>1</v>
      </c>
      <c r="Q37" s="167">
        <f t="shared" si="15"/>
      </c>
      <c r="R37" s="168"/>
      <c r="S37" s="130"/>
      <c r="T37" s="186"/>
      <c r="U37" s="121" t="s">
        <v>182</v>
      </c>
      <c r="V37" s="122">
        <f>SUM(L35+K37+K38)</f>
        <v>0</v>
      </c>
      <c r="W37" s="122">
        <f>SUM(K35+L37+L38)</f>
        <v>0</v>
      </c>
      <c r="X37" s="122">
        <f>V37-W37</f>
        <v>0</v>
      </c>
      <c r="Y37" s="122">
        <f>SUM(F37,F38,Q35)</f>
        <v>0</v>
      </c>
      <c r="Z37" s="122">
        <f>SUM(H37,H38,O35)</f>
        <v>0</v>
      </c>
      <c r="AA37" s="123">
        <f>IF(Z37&gt;0,RANK(AB37,$AB$24:$AB$27,),"")</f>
      </c>
      <c r="AB37" s="85">
        <f>IF(Z37&gt;0,(Y37*10000)+(X37*100)+V37,"")</f>
      </c>
      <c r="AE37" s="39"/>
      <c r="AF37" s="39"/>
      <c r="AI37" s="39"/>
      <c r="AJ37" s="39"/>
      <c r="AM37" s="39"/>
      <c r="AN37" s="39"/>
      <c r="AQ37" s="39"/>
      <c r="AR37" s="39"/>
      <c r="AS37" s="39"/>
    </row>
    <row r="38" spans="1:45" ht="19.5" thickBot="1">
      <c r="A38" s="188">
        <v>17</v>
      </c>
      <c r="B38" s="189">
        <v>4</v>
      </c>
      <c r="C38" s="190"/>
      <c r="D38" s="191"/>
      <c r="E38" s="71"/>
      <c r="F38" s="72">
        <f t="shared" si="8"/>
      </c>
      <c r="G38" s="73">
        <f t="shared" si="9"/>
        <v>1</v>
      </c>
      <c r="H38" s="73">
        <f t="shared" si="10"/>
        <v>0</v>
      </c>
      <c r="I38" s="74">
        <f t="shared" si="11"/>
        <v>0</v>
      </c>
      <c r="J38" s="192" t="str">
        <f>U37</f>
        <v>Gallo - Marquez (TC)</v>
      </c>
      <c r="K38" s="72"/>
      <c r="L38" s="72"/>
      <c r="M38" s="193" t="str">
        <f>(U34)</f>
        <v>Sarli - Sterling (TC)</v>
      </c>
      <c r="N38" s="185">
        <f t="shared" si="12"/>
        <v>0</v>
      </c>
      <c r="O38" s="167">
        <f t="shared" si="13"/>
        <v>0</v>
      </c>
      <c r="P38" s="167">
        <f t="shared" si="14"/>
        <v>1</v>
      </c>
      <c r="Q38" s="167">
        <f t="shared" si="15"/>
      </c>
      <c r="R38" s="194"/>
      <c r="S38" s="130"/>
      <c r="T38" s="138"/>
      <c r="U38" s="195"/>
      <c r="V38" s="86"/>
      <c r="W38" s="86"/>
      <c r="X38" s="86"/>
      <c r="Y38" s="86"/>
      <c r="Z38" s="86"/>
      <c r="AA38" s="86"/>
      <c r="AB38" s="90">
        <f>SUM(Z34:Z37)</f>
        <v>0</v>
      </c>
      <c r="AE38" s="39"/>
      <c r="AF38" s="39"/>
      <c r="AI38" s="39"/>
      <c r="AJ38" s="39"/>
      <c r="AM38" s="39"/>
      <c r="AN38" s="39"/>
      <c r="AQ38" s="39"/>
      <c r="AR38" s="39"/>
      <c r="AS38" s="39"/>
    </row>
    <row r="39" spans="1:45" ht="19.5" thickBot="1">
      <c r="A39" s="108">
        <v>18</v>
      </c>
      <c r="B39" s="109">
        <v>4</v>
      </c>
      <c r="C39" s="110"/>
      <c r="D39" s="111"/>
      <c r="E39" s="112"/>
      <c r="F39" s="113">
        <f t="shared" si="8"/>
      </c>
      <c r="G39" s="114">
        <f t="shared" si="9"/>
        <v>1</v>
      </c>
      <c r="H39" s="114">
        <f t="shared" si="10"/>
        <v>0</v>
      </c>
      <c r="I39" s="115">
        <f t="shared" si="11"/>
        <v>0</v>
      </c>
      <c r="J39" s="116" t="str">
        <f>(U35)</f>
        <v>Pittis Roldan - Leguizamon (Bs As)</v>
      </c>
      <c r="K39" s="117"/>
      <c r="L39" s="117"/>
      <c r="M39" s="118" t="str">
        <f>U36</f>
        <v>Bayardo - Cuciarello (LP)</v>
      </c>
      <c r="N39" s="185">
        <f t="shared" si="12"/>
        <v>0</v>
      </c>
      <c r="O39" s="167">
        <f t="shared" si="13"/>
        <v>0</v>
      </c>
      <c r="P39" s="167">
        <f t="shared" si="14"/>
        <v>1</v>
      </c>
      <c r="Q39" s="167">
        <f t="shared" si="15"/>
      </c>
      <c r="R39" s="180"/>
      <c r="S39" s="130"/>
      <c r="T39" s="138"/>
      <c r="U39" s="139" t="s">
        <v>308</v>
      </c>
      <c r="V39" s="501">
        <f ca="1">IF(AB38&gt;0,INDIRECT(CONCATENATE("U",MATCH(1,AA34:AA37,0)+ROW(U33))),"")</f>
      </c>
      <c r="W39" s="501"/>
      <c r="X39" s="502"/>
      <c r="Y39" s="86"/>
      <c r="Z39" s="86"/>
      <c r="AA39" s="86"/>
      <c r="AB39" s="86"/>
      <c r="AE39" s="39"/>
      <c r="AF39" s="39"/>
      <c r="AI39" s="39"/>
      <c r="AJ39" s="39"/>
      <c r="AM39" s="39"/>
      <c r="AN39" s="39"/>
      <c r="AQ39" s="39"/>
      <c r="AR39" s="39"/>
      <c r="AS39" s="39"/>
    </row>
    <row r="40" spans="1:45" ht="19.5" thickBot="1">
      <c r="A40" s="86"/>
      <c r="B40" s="196"/>
      <c r="C40" s="197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130"/>
      <c r="T40" s="85"/>
      <c r="U40" s="144" t="s">
        <v>309</v>
      </c>
      <c r="V40" s="496">
        <f ca="1">IF(AB38&gt;0,INDIRECT(CONCATENATE("U",MATCH(2,AA34:AA37,0)+ROW(U33))),"")</f>
      </c>
      <c r="W40" s="496"/>
      <c r="X40" s="497"/>
      <c r="Y40" s="86"/>
      <c r="Z40" s="86"/>
      <c r="AA40" s="86"/>
      <c r="AB40" s="86"/>
      <c r="AE40" s="39"/>
      <c r="AF40" s="39"/>
      <c r="AI40" s="39"/>
      <c r="AJ40" s="39"/>
      <c r="AM40" s="39"/>
      <c r="AN40" s="39"/>
      <c r="AQ40" s="39"/>
      <c r="AR40" s="39"/>
      <c r="AS40" s="39"/>
    </row>
    <row r="41" spans="21:45" s="86" customFormat="1" ht="18.75">
      <c r="U41" s="195"/>
      <c r="AD41" s="37"/>
      <c r="AE41" s="39"/>
      <c r="AF41" s="39"/>
      <c r="AG41" s="39"/>
      <c r="AH41" s="40"/>
      <c r="AI41" s="39"/>
      <c r="AJ41" s="39"/>
      <c r="AK41" s="39"/>
      <c r="AL41" s="40"/>
      <c r="AM41" s="39"/>
      <c r="AN41" s="39"/>
      <c r="AO41" s="39"/>
      <c r="AP41" s="41"/>
      <c r="AQ41" s="39"/>
      <c r="AR41" s="39"/>
      <c r="AS41" s="39"/>
    </row>
    <row r="42" spans="21:45" s="86" customFormat="1" ht="18.75">
      <c r="U42" s="195"/>
      <c r="AD42" s="37"/>
      <c r="AE42" s="39"/>
      <c r="AF42" s="39"/>
      <c r="AG42" s="39"/>
      <c r="AH42" s="40"/>
      <c r="AI42" s="39"/>
      <c r="AJ42" s="39"/>
      <c r="AK42" s="39"/>
      <c r="AL42" s="40"/>
      <c r="AM42" s="39"/>
      <c r="AN42" s="39"/>
      <c r="AO42" s="39"/>
      <c r="AP42" s="41"/>
      <c r="AQ42" s="39"/>
      <c r="AR42" s="39"/>
      <c r="AS42" s="39"/>
    </row>
    <row r="43" spans="21:45" s="86" customFormat="1" ht="18.75">
      <c r="U43" s="195"/>
      <c r="AD43" s="37"/>
      <c r="AE43" s="39"/>
      <c r="AF43" s="39"/>
      <c r="AG43" s="39"/>
      <c r="AH43" s="40"/>
      <c r="AI43" s="39"/>
      <c r="AJ43" s="39"/>
      <c r="AK43" s="39"/>
      <c r="AL43" s="40"/>
      <c r="AM43" s="39"/>
      <c r="AN43" s="39"/>
      <c r="AO43" s="39"/>
      <c r="AP43" s="41"/>
      <c r="AQ43" s="39"/>
      <c r="AR43" s="39"/>
      <c r="AS43" s="39"/>
    </row>
    <row r="44" spans="1:110" s="89" customFormat="1" ht="20.25">
      <c r="A44" s="39"/>
      <c r="B44" s="39"/>
      <c r="C44" s="200"/>
      <c r="D44" s="39"/>
      <c r="E44" s="39"/>
      <c r="F44" s="39"/>
      <c r="G44" s="39"/>
      <c r="H44" s="39"/>
      <c r="I44" s="39"/>
      <c r="J44" s="39"/>
      <c r="K44" s="45" t="s">
        <v>171</v>
      </c>
      <c r="L44" s="39"/>
      <c r="M44" s="39"/>
      <c r="S44" s="86"/>
      <c r="U44" s="195"/>
      <c r="V44" s="86"/>
      <c r="W44" s="86"/>
      <c r="X44" s="86"/>
      <c r="Y44" s="86"/>
      <c r="Z44" s="86"/>
      <c r="AA44" s="86"/>
      <c r="AC44" s="86"/>
      <c r="AD44" s="37"/>
      <c r="AE44" s="39"/>
      <c r="AF44" s="39"/>
      <c r="AG44" s="39"/>
      <c r="AH44" s="40"/>
      <c r="AI44" s="39"/>
      <c r="AJ44" s="39"/>
      <c r="AK44" s="39"/>
      <c r="AL44" s="40"/>
      <c r="AM44" s="39"/>
      <c r="AN44" s="39"/>
      <c r="AO44" s="39"/>
      <c r="AP44" s="41"/>
      <c r="AQ44" s="39"/>
      <c r="AR44" s="39"/>
      <c r="AS44" s="39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</row>
    <row r="45" spans="1:110" s="89" customFormat="1" ht="19.5" thickBot="1">
      <c r="A45" s="39"/>
      <c r="B45" s="39"/>
      <c r="C45" s="200"/>
      <c r="D45" s="39"/>
      <c r="E45" s="39"/>
      <c r="F45" s="39"/>
      <c r="G45" s="39"/>
      <c r="H45" s="39"/>
      <c r="I45" s="39"/>
      <c r="J45" s="39"/>
      <c r="K45" s="39"/>
      <c r="L45" s="39"/>
      <c r="M45" s="39"/>
      <c r="S45" s="86"/>
      <c r="U45" s="195"/>
      <c r="V45" s="86"/>
      <c r="W45" s="86"/>
      <c r="X45" s="86"/>
      <c r="Y45" s="86"/>
      <c r="Z45" s="86"/>
      <c r="AA45" s="86"/>
      <c r="AC45" s="86"/>
      <c r="AD45" s="37"/>
      <c r="AE45" s="39"/>
      <c r="AF45" s="39"/>
      <c r="AG45" s="39"/>
      <c r="AH45" s="40"/>
      <c r="AI45" s="39"/>
      <c r="AJ45" s="39"/>
      <c r="AK45" s="39"/>
      <c r="AL45" s="40"/>
      <c r="AM45" s="39"/>
      <c r="AN45" s="39"/>
      <c r="AO45" s="39"/>
      <c r="AP45" s="41"/>
      <c r="AQ45" s="39"/>
      <c r="AR45" s="39"/>
      <c r="AS45" s="39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</row>
    <row r="46" spans="1:110" s="89" customFormat="1" ht="19.5" thickBot="1">
      <c r="A46" s="50" t="s">
        <v>240</v>
      </c>
      <c r="B46" s="51" t="s">
        <v>241</v>
      </c>
      <c r="C46" s="51" t="s">
        <v>242</v>
      </c>
      <c r="D46" s="52" t="s">
        <v>243</v>
      </c>
      <c r="E46" s="53"/>
      <c r="F46" s="54" t="s">
        <v>244</v>
      </c>
      <c r="G46" s="54"/>
      <c r="H46" s="201" t="s">
        <v>245</v>
      </c>
      <c r="I46" s="54"/>
      <c r="J46" s="498" t="s">
        <v>246</v>
      </c>
      <c r="K46" s="499"/>
      <c r="L46" s="499"/>
      <c r="M46" s="500"/>
      <c r="S46" s="86"/>
      <c r="U46" s="195"/>
      <c r="V46" s="86"/>
      <c r="W46" s="86"/>
      <c r="X46" s="86"/>
      <c r="Y46" s="86"/>
      <c r="Z46" s="86"/>
      <c r="AA46" s="86"/>
      <c r="AC46" s="86"/>
      <c r="AD46" s="37"/>
      <c r="AE46" s="39"/>
      <c r="AF46" s="39"/>
      <c r="AG46" s="39"/>
      <c r="AH46" s="40"/>
      <c r="AI46" s="39"/>
      <c r="AJ46" s="39"/>
      <c r="AK46" s="39"/>
      <c r="AL46" s="40"/>
      <c r="AM46" s="39"/>
      <c r="AN46" s="39"/>
      <c r="AO46" s="39"/>
      <c r="AP46" s="41"/>
      <c r="AQ46" s="39"/>
      <c r="AR46" s="39"/>
      <c r="AS46" s="39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</row>
    <row r="47" spans="1:110" s="89" customFormat="1" ht="18.75">
      <c r="A47" s="68" t="s">
        <v>264</v>
      </c>
      <c r="B47" s="68">
        <v>1</v>
      </c>
      <c r="C47" s="69"/>
      <c r="D47" s="70"/>
      <c r="E47" s="71"/>
      <c r="F47" s="72">
        <f>IF(H47&gt;0,G47,"")</f>
      </c>
      <c r="G47" s="73">
        <f>IF(K47&gt;L47,3,(IF(K47&lt;L47,0,1)))</f>
        <v>1</v>
      </c>
      <c r="H47" s="73">
        <f>(COUNTA(K47:L47))/2</f>
        <v>0</v>
      </c>
      <c r="I47" s="74">
        <f>IF(K47&gt;L47,1,0)</f>
        <v>0</v>
      </c>
      <c r="J47" s="75">
        <f>V10</f>
      </c>
      <c r="K47" s="76"/>
      <c r="L47" s="76"/>
      <c r="M47" s="77">
        <f>V40</f>
      </c>
      <c r="S47" s="86"/>
      <c r="U47" s="195"/>
      <c r="V47" s="86"/>
      <c r="W47" s="86"/>
      <c r="X47" s="86"/>
      <c r="Y47" s="86"/>
      <c r="Z47" s="86"/>
      <c r="AA47" s="86"/>
      <c r="AC47" s="86"/>
      <c r="AD47" s="37"/>
      <c r="AE47" s="39"/>
      <c r="AF47" s="39"/>
      <c r="AG47" s="39"/>
      <c r="AH47" s="40"/>
      <c r="AI47" s="39"/>
      <c r="AJ47" s="39"/>
      <c r="AK47" s="39"/>
      <c r="AL47" s="40"/>
      <c r="AM47" s="39"/>
      <c r="AN47" s="39"/>
      <c r="AO47" s="39"/>
      <c r="AP47" s="41"/>
      <c r="AQ47" s="39"/>
      <c r="AR47" s="39"/>
      <c r="AS47" s="39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</row>
    <row r="48" spans="1:110" s="89" customFormat="1" ht="18.75">
      <c r="A48" s="92" t="s">
        <v>265</v>
      </c>
      <c r="B48" s="92">
        <v>2</v>
      </c>
      <c r="C48" s="93"/>
      <c r="D48" s="94"/>
      <c r="E48" s="71"/>
      <c r="F48" s="95">
        <f>IF(H48&gt;0,G48,"")</f>
      </c>
      <c r="G48" s="96">
        <f>IF(K48&gt;L48,3,(IF(K48&lt;L48,0,1)))</f>
        <v>1</v>
      </c>
      <c r="H48" s="96">
        <f>(COUNTA(K48:L48))/2</f>
        <v>0</v>
      </c>
      <c r="I48" s="97">
        <f>IF(K48&gt;L48,1,0)</f>
        <v>0</v>
      </c>
      <c r="J48" s="98">
        <f>V19</f>
      </c>
      <c r="K48" s="95"/>
      <c r="L48" s="95"/>
      <c r="M48" s="99">
        <f>V30</f>
      </c>
      <c r="S48" s="86"/>
      <c r="U48" s="195"/>
      <c r="V48" s="86"/>
      <c r="W48" s="86"/>
      <c r="X48" s="86"/>
      <c r="Y48" s="86"/>
      <c r="Z48" s="86"/>
      <c r="AA48" s="86"/>
      <c r="AC48" s="86"/>
      <c r="AD48" s="37"/>
      <c r="AE48" s="39"/>
      <c r="AF48" s="39"/>
      <c r="AG48" s="39"/>
      <c r="AH48" s="40"/>
      <c r="AI48" s="39"/>
      <c r="AJ48" s="39"/>
      <c r="AK48" s="39"/>
      <c r="AL48" s="40"/>
      <c r="AM48" s="39"/>
      <c r="AN48" s="39"/>
      <c r="AO48" s="39"/>
      <c r="AP48" s="41"/>
      <c r="AQ48" s="39"/>
      <c r="AR48" s="39"/>
      <c r="AS48" s="39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</row>
    <row r="49" spans="1:110" s="89" customFormat="1" ht="18.75">
      <c r="A49" s="92" t="s">
        <v>266</v>
      </c>
      <c r="B49" s="92">
        <v>3</v>
      </c>
      <c r="C49" s="93"/>
      <c r="D49" s="94"/>
      <c r="E49" s="71"/>
      <c r="F49" s="95">
        <f>IF(H49&gt;0,G49,"")</f>
      </c>
      <c r="G49" s="96">
        <f>IF(K49&gt;L49,3,(IF(K49&lt;L49,0,1)))</f>
        <v>1</v>
      </c>
      <c r="H49" s="96">
        <f>(COUNTA(K49:L49))/2</f>
        <v>0</v>
      </c>
      <c r="I49" s="97">
        <f>IF(K49&gt;L49,1,0)</f>
        <v>0</v>
      </c>
      <c r="J49" s="98">
        <f>V29</f>
      </c>
      <c r="K49" s="95"/>
      <c r="L49" s="95"/>
      <c r="M49" s="99">
        <f>V20</f>
      </c>
      <c r="S49" s="86"/>
      <c r="U49" s="195"/>
      <c r="V49" s="86"/>
      <c r="W49" s="86"/>
      <c r="X49" s="86"/>
      <c r="Y49" s="86"/>
      <c r="Z49" s="86"/>
      <c r="AA49" s="86"/>
      <c r="AC49" s="86"/>
      <c r="AD49" s="37"/>
      <c r="AE49" s="39"/>
      <c r="AF49" s="39"/>
      <c r="AG49" s="39"/>
      <c r="AH49" s="40"/>
      <c r="AI49" s="39"/>
      <c r="AJ49" s="39"/>
      <c r="AK49" s="39"/>
      <c r="AL49" s="40"/>
      <c r="AM49" s="39"/>
      <c r="AN49" s="39"/>
      <c r="AO49" s="39"/>
      <c r="AP49" s="41"/>
      <c r="AQ49" s="39"/>
      <c r="AR49" s="39"/>
      <c r="AS49" s="39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</row>
    <row r="50" spans="1:110" s="89" customFormat="1" ht="19.5" thickBot="1">
      <c r="A50" s="109" t="s">
        <v>267</v>
      </c>
      <c r="B50" s="109">
        <v>4</v>
      </c>
      <c r="C50" s="110"/>
      <c r="D50" s="111"/>
      <c r="E50" s="112"/>
      <c r="F50" s="113">
        <f>IF(H50&gt;0,G50,"")</f>
      </c>
      <c r="G50" s="114">
        <f>IF(K50&gt;L50,3,(IF(K50&lt;L50,0,1)))</f>
        <v>1</v>
      </c>
      <c r="H50" s="114">
        <f>(COUNTA(K50:L50))/2</f>
        <v>0</v>
      </c>
      <c r="I50" s="115">
        <f>IF(K50&gt;L50,1,0)</f>
        <v>0</v>
      </c>
      <c r="J50" s="116">
        <f>V39</f>
      </c>
      <c r="K50" s="117"/>
      <c r="L50" s="117"/>
      <c r="M50" s="118">
        <f>V11</f>
      </c>
      <c r="S50" s="86"/>
      <c r="U50" s="195"/>
      <c r="V50" s="86"/>
      <c r="W50" s="86"/>
      <c r="X50" s="86"/>
      <c r="Y50" s="86"/>
      <c r="Z50" s="86"/>
      <c r="AA50" s="86"/>
      <c r="AC50" s="86"/>
      <c r="AD50" s="37"/>
      <c r="AE50" s="39"/>
      <c r="AF50" s="39"/>
      <c r="AG50" s="39"/>
      <c r="AH50" s="40"/>
      <c r="AI50" s="39"/>
      <c r="AJ50" s="39"/>
      <c r="AK50" s="39"/>
      <c r="AL50" s="40"/>
      <c r="AM50" s="39"/>
      <c r="AN50" s="39"/>
      <c r="AO50" s="39"/>
      <c r="AP50" s="41"/>
      <c r="AQ50" s="39"/>
      <c r="AR50" s="39"/>
      <c r="AS50" s="39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</row>
    <row r="51" spans="1:110" s="89" customFormat="1" ht="18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S51" s="86"/>
      <c r="U51" s="195"/>
      <c r="V51" s="86"/>
      <c r="W51" s="86"/>
      <c r="X51" s="86"/>
      <c r="Y51" s="86"/>
      <c r="Z51" s="86"/>
      <c r="AA51" s="86"/>
      <c r="AC51" s="86"/>
      <c r="AD51" s="37"/>
      <c r="AE51" s="39"/>
      <c r="AF51" s="39"/>
      <c r="AG51" s="39"/>
      <c r="AH51" s="40"/>
      <c r="AI51" s="39"/>
      <c r="AJ51" s="39"/>
      <c r="AK51" s="39"/>
      <c r="AL51" s="40"/>
      <c r="AM51" s="39"/>
      <c r="AN51" s="39"/>
      <c r="AO51" s="39"/>
      <c r="AP51" s="41"/>
      <c r="AQ51" s="39"/>
      <c r="AR51" s="39"/>
      <c r="AS51" s="39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</row>
    <row r="52" spans="1:110" s="89" customFormat="1" ht="20.25">
      <c r="A52" s="200"/>
      <c r="B52" s="39"/>
      <c r="C52" s="39"/>
      <c r="D52" s="39"/>
      <c r="E52" s="39"/>
      <c r="F52" s="39"/>
      <c r="G52" s="39"/>
      <c r="H52" s="39"/>
      <c r="I52" s="39"/>
      <c r="J52" s="39"/>
      <c r="K52" s="45" t="s">
        <v>172</v>
      </c>
      <c r="L52" s="39"/>
      <c r="M52" s="39"/>
      <c r="S52" s="86"/>
      <c r="U52" s="195"/>
      <c r="V52" s="86"/>
      <c r="W52" s="86"/>
      <c r="X52" s="86"/>
      <c r="Y52" s="86"/>
      <c r="Z52" s="86"/>
      <c r="AA52" s="86"/>
      <c r="AC52" s="86"/>
      <c r="AD52" s="37"/>
      <c r="AE52" s="39"/>
      <c r="AF52" s="39"/>
      <c r="AG52" s="39"/>
      <c r="AH52" s="40"/>
      <c r="AI52" s="39"/>
      <c r="AJ52" s="39"/>
      <c r="AK52" s="39"/>
      <c r="AL52" s="40"/>
      <c r="AM52" s="39"/>
      <c r="AN52" s="39"/>
      <c r="AO52" s="39"/>
      <c r="AP52" s="41"/>
      <c r="AQ52" s="39"/>
      <c r="AR52" s="39"/>
      <c r="AS52" s="39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</row>
    <row r="53" spans="1:110" s="89" customFormat="1" ht="19.5" thickBot="1">
      <c r="A53" s="200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S53" s="86"/>
      <c r="U53" s="195"/>
      <c r="V53" s="86"/>
      <c r="W53" s="86"/>
      <c r="X53" s="86"/>
      <c r="Y53" s="86"/>
      <c r="Z53" s="86"/>
      <c r="AA53" s="86"/>
      <c r="AC53" s="86"/>
      <c r="AD53" s="37"/>
      <c r="AE53" s="39"/>
      <c r="AF53" s="39"/>
      <c r="AG53" s="39"/>
      <c r="AH53" s="40"/>
      <c r="AI53" s="39"/>
      <c r="AJ53" s="39"/>
      <c r="AK53" s="39"/>
      <c r="AL53" s="40"/>
      <c r="AM53" s="39"/>
      <c r="AN53" s="39"/>
      <c r="AO53" s="39"/>
      <c r="AP53" s="41"/>
      <c r="AQ53" s="39"/>
      <c r="AR53" s="39"/>
      <c r="AS53" s="39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</row>
    <row r="54" spans="1:110" s="89" customFormat="1" ht="19.5" thickBot="1">
      <c r="A54" s="50" t="s">
        <v>240</v>
      </c>
      <c r="B54" s="51" t="s">
        <v>241</v>
      </c>
      <c r="C54" s="51" t="s">
        <v>242</v>
      </c>
      <c r="D54" s="52" t="s">
        <v>243</v>
      </c>
      <c r="E54" s="53"/>
      <c r="F54" s="54" t="s">
        <v>244</v>
      </c>
      <c r="G54" s="54"/>
      <c r="H54" s="201" t="s">
        <v>245</v>
      </c>
      <c r="I54" s="54"/>
      <c r="J54" s="498" t="s">
        <v>246</v>
      </c>
      <c r="K54" s="499"/>
      <c r="L54" s="499"/>
      <c r="M54" s="500"/>
      <c r="S54" s="86"/>
      <c r="U54" s="195"/>
      <c r="V54" s="86"/>
      <c r="W54" s="86"/>
      <c r="X54" s="86"/>
      <c r="Y54" s="86"/>
      <c r="Z54" s="86"/>
      <c r="AA54" s="86"/>
      <c r="AC54" s="86"/>
      <c r="AD54" s="37"/>
      <c r="AE54" s="39"/>
      <c r="AF54" s="39"/>
      <c r="AG54" s="39"/>
      <c r="AH54" s="40"/>
      <c r="AI54" s="39"/>
      <c r="AJ54" s="39"/>
      <c r="AK54" s="39"/>
      <c r="AL54" s="40"/>
      <c r="AM54" s="39"/>
      <c r="AN54" s="39"/>
      <c r="AO54" s="39"/>
      <c r="AP54" s="41"/>
      <c r="AQ54" s="39"/>
      <c r="AR54" s="39"/>
      <c r="AS54" s="39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</row>
    <row r="55" spans="1:110" s="89" customFormat="1" ht="18.75">
      <c r="A55" s="68" t="s">
        <v>255</v>
      </c>
      <c r="B55" s="68">
        <v>3</v>
      </c>
      <c r="C55" s="69"/>
      <c r="D55" s="70"/>
      <c r="E55" s="71"/>
      <c r="F55" s="72">
        <f>IF(H55&gt;0,G55,"")</f>
      </c>
      <c r="G55" s="73">
        <f>IF(K55&gt;L55,3,(IF(K55&lt;L55,0,1)))</f>
        <v>1</v>
      </c>
      <c r="H55" s="73">
        <f>(COUNTA(K55:L55))/2</f>
        <v>0</v>
      </c>
      <c r="I55" s="74">
        <f>IF(K55&gt;L55,1,0)</f>
        <v>0</v>
      </c>
      <c r="J55" s="75"/>
      <c r="K55" s="76"/>
      <c r="L55" s="76"/>
      <c r="M55" s="77"/>
      <c r="S55" s="86"/>
      <c r="U55" s="195"/>
      <c r="V55" s="86"/>
      <c r="W55" s="86"/>
      <c r="X55" s="86"/>
      <c r="Y55" s="86"/>
      <c r="Z55" s="86"/>
      <c r="AA55" s="86"/>
      <c r="AC55" s="86"/>
      <c r="AD55" s="37"/>
      <c r="AE55" s="39"/>
      <c r="AF55" s="39"/>
      <c r="AG55" s="39"/>
      <c r="AH55" s="40"/>
      <c r="AI55" s="39"/>
      <c r="AJ55" s="39"/>
      <c r="AK55" s="39"/>
      <c r="AL55" s="40"/>
      <c r="AM55" s="39"/>
      <c r="AN55" s="39"/>
      <c r="AO55" s="39"/>
      <c r="AP55" s="41"/>
      <c r="AQ55" s="39"/>
      <c r="AR55" s="39"/>
      <c r="AS55" s="39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</row>
    <row r="56" spans="1:110" s="89" customFormat="1" ht="19.5" thickBot="1">
      <c r="A56" s="109" t="s">
        <v>262</v>
      </c>
      <c r="B56" s="109">
        <v>4</v>
      </c>
      <c r="C56" s="110"/>
      <c r="D56" s="111"/>
      <c r="E56" s="112"/>
      <c r="F56" s="113">
        <f>IF(H56&gt;0,G56,"")</f>
      </c>
      <c r="G56" s="114">
        <f>IF(K56&gt;L56,3,(IF(K56&lt;L56,0,1)))</f>
        <v>1</v>
      </c>
      <c r="H56" s="114">
        <f>(COUNTA(K56:L56))/2</f>
        <v>0</v>
      </c>
      <c r="I56" s="115">
        <f>IF(K56&gt;L56,1,0)</f>
        <v>0</v>
      </c>
      <c r="J56" s="116"/>
      <c r="K56" s="117"/>
      <c r="L56" s="117"/>
      <c r="M56" s="118"/>
      <c r="S56" s="86"/>
      <c r="U56" s="195"/>
      <c r="V56" s="86"/>
      <c r="W56" s="86"/>
      <c r="X56" s="86"/>
      <c r="Y56" s="86"/>
      <c r="Z56" s="86"/>
      <c r="AA56" s="86"/>
      <c r="AC56" s="86"/>
      <c r="AD56" s="37"/>
      <c r="AE56" s="39"/>
      <c r="AF56" s="39"/>
      <c r="AG56" s="39"/>
      <c r="AH56" s="40"/>
      <c r="AI56" s="39"/>
      <c r="AJ56" s="39"/>
      <c r="AK56" s="39"/>
      <c r="AL56" s="40"/>
      <c r="AM56" s="39"/>
      <c r="AN56" s="39"/>
      <c r="AO56" s="39"/>
      <c r="AP56" s="41"/>
      <c r="AQ56" s="39"/>
      <c r="AR56" s="39"/>
      <c r="AS56" s="39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</row>
    <row r="57" spans="1:110" s="89" customFormat="1" ht="18.75">
      <c r="A57" s="200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S57" s="86"/>
      <c r="U57" s="195"/>
      <c r="V57" s="86"/>
      <c r="W57" s="86"/>
      <c r="X57" s="86"/>
      <c r="Y57" s="86"/>
      <c r="Z57" s="86"/>
      <c r="AA57" s="86"/>
      <c r="AC57" s="86"/>
      <c r="AD57" s="37"/>
      <c r="AE57" s="39"/>
      <c r="AF57" s="39"/>
      <c r="AG57" s="39"/>
      <c r="AH57" s="40"/>
      <c r="AI57" s="39"/>
      <c r="AJ57" s="39"/>
      <c r="AK57" s="39"/>
      <c r="AL57" s="40"/>
      <c r="AM57" s="39"/>
      <c r="AN57" s="39"/>
      <c r="AO57" s="39"/>
      <c r="AP57" s="41"/>
      <c r="AQ57" s="39"/>
      <c r="AR57" s="39"/>
      <c r="AS57" s="39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</row>
    <row r="58" spans="1:110" s="89" customFormat="1" ht="20.25">
      <c r="A58" s="200"/>
      <c r="B58" s="39"/>
      <c r="C58" s="39"/>
      <c r="D58" s="39"/>
      <c r="E58" s="39"/>
      <c r="F58" s="39"/>
      <c r="G58" s="39"/>
      <c r="H58" s="39"/>
      <c r="I58" s="39"/>
      <c r="J58" s="39"/>
      <c r="K58" s="45" t="s">
        <v>177</v>
      </c>
      <c r="L58" s="39"/>
      <c r="M58" s="39"/>
      <c r="S58" s="86"/>
      <c r="U58" s="195"/>
      <c r="V58" s="86"/>
      <c r="W58" s="86"/>
      <c r="X58" s="86"/>
      <c r="Y58" s="86"/>
      <c r="Z58" s="86"/>
      <c r="AA58" s="86"/>
      <c r="AC58" s="86"/>
      <c r="AD58" s="37"/>
      <c r="AE58" s="39"/>
      <c r="AF58" s="39"/>
      <c r="AG58" s="39"/>
      <c r="AH58" s="40"/>
      <c r="AI58" s="39"/>
      <c r="AJ58" s="39"/>
      <c r="AK58" s="39"/>
      <c r="AL58" s="40"/>
      <c r="AM58" s="39"/>
      <c r="AN58" s="39"/>
      <c r="AO58" s="39"/>
      <c r="AP58" s="41"/>
      <c r="AQ58" s="39"/>
      <c r="AR58" s="39"/>
      <c r="AS58" s="39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</row>
    <row r="59" spans="1:110" s="89" customFormat="1" ht="19.5" thickBot="1">
      <c r="A59" s="200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S59" s="86"/>
      <c r="U59" s="195"/>
      <c r="V59" s="86"/>
      <c r="W59" s="86"/>
      <c r="X59" s="86"/>
      <c r="Y59" s="86"/>
      <c r="Z59" s="86"/>
      <c r="AA59" s="86"/>
      <c r="AC59" s="86"/>
      <c r="AD59" s="37"/>
      <c r="AE59" s="39"/>
      <c r="AF59" s="39"/>
      <c r="AG59" s="39"/>
      <c r="AH59" s="40"/>
      <c r="AI59" s="39"/>
      <c r="AJ59" s="39"/>
      <c r="AK59" s="39"/>
      <c r="AL59" s="40"/>
      <c r="AM59" s="39"/>
      <c r="AN59" s="39"/>
      <c r="AO59" s="39"/>
      <c r="AP59" s="41"/>
      <c r="AQ59" s="39"/>
      <c r="AR59" s="39"/>
      <c r="AS59" s="39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</row>
    <row r="60" spans="1:110" s="89" customFormat="1" ht="19.5" thickBot="1">
      <c r="A60" s="50" t="s">
        <v>240</v>
      </c>
      <c r="B60" s="51" t="s">
        <v>241</v>
      </c>
      <c r="C60" s="51" t="s">
        <v>242</v>
      </c>
      <c r="D60" s="52" t="s">
        <v>243</v>
      </c>
      <c r="E60" s="53"/>
      <c r="F60" s="54" t="s">
        <v>244</v>
      </c>
      <c r="G60" s="54"/>
      <c r="H60" s="201" t="s">
        <v>245</v>
      </c>
      <c r="I60" s="54"/>
      <c r="J60" s="498" t="s">
        <v>246</v>
      </c>
      <c r="K60" s="499"/>
      <c r="L60" s="499"/>
      <c r="M60" s="500"/>
      <c r="S60" s="86"/>
      <c r="U60" s="195"/>
      <c r="V60" s="86"/>
      <c r="W60" s="86"/>
      <c r="X60" s="86"/>
      <c r="Y60" s="86"/>
      <c r="Z60" s="86"/>
      <c r="AA60" s="86"/>
      <c r="AC60" s="86"/>
      <c r="AD60" s="37"/>
      <c r="AE60" s="39"/>
      <c r="AF60" s="39"/>
      <c r="AG60" s="39"/>
      <c r="AH60" s="40"/>
      <c r="AI60" s="39"/>
      <c r="AJ60" s="39"/>
      <c r="AK60" s="39"/>
      <c r="AL60" s="40"/>
      <c r="AM60" s="39"/>
      <c r="AN60" s="39"/>
      <c r="AO60" s="39"/>
      <c r="AP60" s="41"/>
      <c r="AQ60" s="39"/>
      <c r="AR60" s="39"/>
      <c r="AS60" s="39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</row>
    <row r="61" spans="1:110" s="89" customFormat="1" ht="19.5" thickBot="1">
      <c r="A61" s="109" t="s">
        <v>177</v>
      </c>
      <c r="B61" s="109">
        <v>4</v>
      </c>
      <c r="C61" s="110"/>
      <c r="D61" s="111"/>
      <c r="E61" s="112"/>
      <c r="F61" s="113">
        <f>IF(H61&gt;0,G61,"")</f>
      </c>
      <c r="G61" s="114">
        <f>IF(K61&gt;L61,3,(IF(K61&lt;L61,0,1)))</f>
        <v>1</v>
      </c>
      <c r="H61" s="114">
        <f>(COUNTA(K61:L61))/2</f>
        <v>0</v>
      </c>
      <c r="I61" s="115">
        <f>IF(K61&gt;L61,1,0)</f>
        <v>0</v>
      </c>
      <c r="J61" s="116"/>
      <c r="K61" s="117"/>
      <c r="L61" s="117"/>
      <c r="M61" s="118"/>
      <c r="S61" s="86"/>
      <c r="U61" s="195"/>
      <c r="V61" s="86"/>
      <c r="W61" s="86"/>
      <c r="X61" s="86"/>
      <c r="Y61" s="86"/>
      <c r="Z61" s="86"/>
      <c r="AA61" s="86"/>
      <c r="AC61" s="86"/>
      <c r="AD61" s="37"/>
      <c r="AE61" s="39"/>
      <c r="AF61" s="39"/>
      <c r="AG61" s="39"/>
      <c r="AH61" s="40"/>
      <c r="AI61" s="39"/>
      <c r="AJ61" s="39"/>
      <c r="AK61" s="39"/>
      <c r="AL61" s="40"/>
      <c r="AM61" s="39"/>
      <c r="AN61" s="39"/>
      <c r="AO61" s="39"/>
      <c r="AP61" s="41"/>
      <c r="AQ61" s="39"/>
      <c r="AR61" s="39"/>
      <c r="AS61" s="39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</row>
    <row r="62" spans="1:110" s="89" customFormat="1" ht="18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S62" s="86"/>
      <c r="U62" s="195"/>
      <c r="V62" s="86"/>
      <c r="W62" s="86"/>
      <c r="X62" s="86"/>
      <c r="Y62" s="86"/>
      <c r="Z62" s="86"/>
      <c r="AA62" s="86"/>
      <c r="AC62" s="86"/>
      <c r="AD62" s="37"/>
      <c r="AE62" s="39"/>
      <c r="AF62" s="39"/>
      <c r="AG62" s="39"/>
      <c r="AH62" s="40"/>
      <c r="AI62" s="39"/>
      <c r="AJ62" s="39"/>
      <c r="AK62" s="39"/>
      <c r="AL62" s="40"/>
      <c r="AM62" s="39"/>
      <c r="AN62" s="39"/>
      <c r="AO62" s="39"/>
      <c r="AP62" s="41"/>
      <c r="AQ62" s="39"/>
      <c r="AR62" s="39"/>
      <c r="AS62" s="39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</row>
    <row r="63" spans="1:110" s="89" customFormat="1" ht="18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S63" s="86"/>
      <c r="U63" s="195"/>
      <c r="V63" s="86"/>
      <c r="W63" s="86"/>
      <c r="X63" s="86"/>
      <c r="Y63" s="86"/>
      <c r="Z63" s="86"/>
      <c r="AA63" s="86"/>
      <c r="AC63" s="86"/>
      <c r="AD63" s="37"/>
      <c r="AE63" s="39"/>
      <c r="AF63" s="39"/>
      <c r="AG63" s="39"/>
      <c r="AH63" s="40"/>
      <c r="AI63" s="39"/>
      <c r="AJ63" s="39"/>
      <c r="AK63" s="39"/>
      <c r="AL63" s="40"/>
      <c r="AM63" s="39"/>
      <c r="AN63" s="39"/>
      <c r="AO63" s="39"/>
      <c r="AP63" s="41"/>
      <c r="AQ63" s="39"/>
      <c r="AR63" s="39"/>
      <c r="AS63" s="39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</row>
    <row r="64" spans="1:110" s="89" customFormat="1" ht="20.25">
      <c r="A64" s="200"/>
      <c r="B64" s="39"/>
      <c r="C64" s="39"/>
      <c r="D64" s="39"/>
      <c r="E64" s="39"/>
      <c r="F64" s="39"/>
      <c r="G64" s="39"/>
      <c r="H64" s="39"/>
      <c r="I64" s="39"/>
      <c r="J64" s="39"/>
      <c r="K64" s="45" t="s">
        <v>176</v>
      </c>
      <c r="L64" s="39"/>
      <c r="M64" s="39"/>
      <c r="S64" s="86"/>
      <c r="U64" s="195"/>
      <c r="V64" s="86"/>
      <c r="W64" s="86"/>
      <c r="X64" s="86"/>
      <c r="Y64" s="86"/>
      <c r="Z64" s="86"/>
      <c r="AA64" s="86"/>
      <c r="AC64" s="86"/>
      <c r="AD64" s="37"/>
      <c r="AE64" s="39"/>
      <c r="AF64" s="39"/>
      <c r="AG64" s="39"/>
      <c r="AH64" s="40"/>
      <c r="AI64" s="39"/>
      <c r="AJ64" s="39"/>
      <c r="AK64" s="39"/>
      <c r="AL64" s="40"/>
      <c r="AM64" s="39"/>
      <c r="AN64" s="39"/>
      <c r="AO64" s="39"/>
      <c r="AP64" s="41"/>
      <c r="AQ64" s="39"/>
      <c r="AR64" s="39"/>
      <c r="AS64" s="39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</row>
    <row r="65" spans="1:110" s="89" customFormat="1" ht="19.5" thickBot="1">
      <c r="A65" s="200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S65" s="86"/>
      <c r="U65" s="195"/>
      <c r="V65" s="86"/>
      <c r="W65" s="86"/>
      <c r="X65" s="86"/>
      <c r="Y65" s="86"/>
      <c r="Z65" s="86"/>
      <c r="AA65" s="86"/>
      <c r="AC65" s="86"/>
      <c r="AD65" s="37"/>
      <c r="AE65" s="39"/>
      <c r="AF65" s="39"/>
      <c r="AG65" s="39"/>
      <c r="AH65" s="40"/>
      <c r="AI65" s="39"/>
      <c r="AJ65" s="39"/>
      <c r="AK65" s="39"/>
      <c r="AL65" s="40"/>
      <c r="AM65" s="39"/>
      <c r="AN65" s="39"/>
      <c r="AO65" s="39"/>
      <c r="AP65" s="41"/>
      <c r="AQ65" s="39"/>
      <c r="AR65" s="39"/>
      <c r="AS65" s="39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</row>
    <row r="66" spans="1:110" s="89" customFormat="1" ht="19.5" thickBot="1">
      <c r="A66" s="50" t="s">
        <v>240</v>
      </c>
      <c r="B66" s="51" t="s">
        <v>241</v>
      </c>
      <c r="C66" s="51" t="s">
        <v>242</v>
      </c>
      <c r="D66" s="52" t="s">
        <v>243</v>
      </c>
      <c r="E66" s="53"/>
      <c r="F66" s="54" t="s">
        <v>244</v>
      </c>
      <c r="G66" s="54"/>
      <c r="H66" s="201" t="s">
        <v>245</v>
      </c>
      <c r="I66" s="54"/>
      <c r="J66" s="498" t="s">
        <v>246</v>
      </c>
      <c r="K66" s="499"/>
      <c r="L66" s="499"/>
      <c r="M66" s="500"/>
      <c r="S66" s="86"/>
      <c r="U66" s="195"/>
      <c r="V66" s="86"/>
      <c r="W66" s="86"/>
      <c r="X66" s="86"/>
      <c r="Y66" s="86"/>
      <c r="Z66" s="86"/>
      <c r="AA66" s="86"/>
      <c r="AC66" s="86"/>
      <c r="AD66" s="37"/>
      <c r="AE66" s="39"/>
      <c r="AF66" s="39"/>
      <c r="AG66" s="39"/>
      <c r="AH66" s="40"/>
      <c r="AI66" s="39"/>
      <c r="AJ66" s="39"/>
      <c r="AK66" s="39"/>
      <c r="AL66" s="40"/>
      <c r="AM66" s="39"/>
      <c r="AN66" s="39"/>
      <c r="AO66" s="39"/>
      <c r="AP66" s="41"/>
      <c r="AQ66" s="39"/>
      <c r="AR66" s="39"/>
      <c r="AS66" s="39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</row>
    <row r="67" spans="1:110" s="89" customFormat="1" ht="19.5" thickBot="1">
      <c r="A67" s="109" t="s">
        <v>176</v>
      </c>
      <c r="B67" s="109">
        <v>3</v>
      </c>
      <c r="C67" s="110"/>
      <c r="D67" s="111"/>
      <c r="E67" s="112"/>
      <c r="F67" s="113">
        <f>IF(H67&gt;0,G67,"")</f>
      </c>
      <c r="G67" s="114">
        <f>IF(K67&gt;L67,3,(IF(K67&lt;L67,0,1)))</f>
        <v>1</v>
      </c>
      <c r="H67" s="114">
        <f>(COUNTA(K67:L67))/2</f>
        <v>0</v>
      </c>
      <c r="I67" s="115">
        <f>IF(K67&gt;L67,1,0)</f>
        <v>0</v>
      </c>
      <c r="J67" s="116"/>
      <c r="K67" s="117"/>
      <c r="L67" s="117"/>
      <c r="M67" s="118"/>
      <c r="S67" s="86"/>
      <c r="U67" s="195"/>
      <c r="V67" s="86"/>
      <c r="W67" s="86"/>
      <c r="X67" s="86"/>
      <c r="Y67" s="86"/>
      <c r="Z67" s="86"/>
      <c r="AA67" s="86"/>
      <c r="AC67" s="86"/>
      <c r="AD67" s="37"/>
      <c r="AE67" s="39"/>
      <c r="AF67" s="39"/>
      <c r="AG67" s="39"/>
      <c r="AH67" s="40"/>
      <c r="AI67" s="39"/>
      <c r="AJ67" s="39"/>
      <c r="AK67" s="39"/>
      <c r="AL67" s="40"/>
      <c r="AM67" s="39"/>
      <c r="AN67" s="39"/>
      <c r="AO67" s="39"/>
      <c r="AP67" s="41"/>
      <c r="AQ67" s="39"/>
      <c r="AR67" s="39"/>
      <c r="AS67" s="39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</row>
    <row r="68" spans="1:110" s="89" customFormat="1" ht="18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S68" s="86"/>
      <c r="U68" s="195"/>
      <c r="V68" s="86"/>
      <c r="W68" s="86"/>
      <c r="X68" s="86"/>
      <c r="Y68" s="86"/>
      <c r="Z68" s="86"/>
      <c r="AA68" s="86"/>
      <c r="AC68" s="86"/>
      <c r="AD68" s="37"/>
      <c r="AE68" s="39"/>
      <c r="AF68" s="39"/>
      <c r="AG68" s="39"/>
      <c r="AH68" s="40"/>
      <c r="AI68" s="39"/>
      <c r="AJ68" s="39"/>
      <c r="AK68" s="39"/>
      <c r="AL68" s="40"/>
      <c r="AM68" s="39"/>
      <c r="AN68" s="39"/>
      <c r="AO68" s="39"/>
      <c r="AP68" s="41"/>
      <c r="AQ68" s="39"/>
      <c r="AR68" s="39"/>
      <c r="AS68" s="39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</row>
    <row r="69" spans="21:45" s="86" customFormat="1" ht="18.75">
      <c r="U69" s="195"/>
      <c r="AD69" s="37"/>
      <c r="AE69" s="39"/>
      <c r="AF69" s="39"/>
      <c r="AG69" s="39"/>
      <c r="AH69" s="40"/>
      <c r="AI69" s="39"/>
      <c r="AJ69" s="39"/>
      <c r="AK69" s="39"/>
      <c r="AL69" s="40"/>
      <c r="AM69" s="39"/>
      <c r="AN69" s="39"/>
      <c r="AO69" s="39"/>
      <c r="AP69" s="41"/>
      <c r="AQ69" s="39"/>
      <c r="AR69" s="39"/>
      <c r="AS69" s="39"/>
    </row>
    <row r="70" spans="21:45" s="86" customFormat="1" ht="18.75">
      <c r="U70" s="195"/>
      <c r="AD70" s="37"/>
      <c r="AE70" s="39"/>
      <c r="AF70" s="39"/>
      <c r="AG70" s="39"/>
      <c r="AH70" s="40"/>
      <c r="AI70" s="39"/>
      <c r="AJ70" s="39"/>
      <c r="AK70" s="39"/>
      <c r="AL70" s="40"/>
      <c r="AM70" s="39"/>
      <c r="AN70" s="39"/>
      <c r="AO70" s="39"/>
      <c r="AP70" s="41"/>
      <c r="AQ70" s="39"/>
      <c r="AR70" s="39"/>
      <c r="AS70" s="39"/>
    </row>
    <row r="71" spans="21:45" s="86" customFormat="1" ht="18.75">
      <c r="U71" s="195"/>
      <c r="AD71" s="37"/>
      <c r="AE71" s="39"/>
      <c r="AF71" s="39"/>
      <c r="AG71" s="39"/>
      <c r="AH71" s="40"/>
      <c r="AI71" s="39"/>
      <c r="AJ71" s="39"/>
      <c r="AK71" s="39"/>
      <c r="AL71" s="40"/>
      <c r="AM71" s="39"/>
      <c r="AN71" s="39"/>
      <c r="AO71" s="39"/>
      <c r="AP71" s="41"/>
      <c r="AQ71" s="39"/>
      <c r="AR71" s="39"/>
      <c r="AS71" s="39"/>
    </row>
    <row r="72" spans="21:45" s="86" customFormat="1" ht="18.75">
      <c r="U72" s="195"/>
      <c r="AD72" s="37"/>
      <c r="AE72" s="39"/>
      <c r="AF72" s="39"/>
      <c r="AG72" s="39"/>
      <c r="AH72" s="40"/>
      <c r="AI72" s="39"/>
      <c r="AJ72" s="39"/>
      <c r="AK72" s="39"/>
      <c r="AL72" s="40"/>
      <c r="AM72" s="39"/>
      <c r="AN72" s="39"/>
      <c r="AO72" s="39"/>
      <c r="AP72" s="41"/>
      <c r="AQ72" s="39"/>
      <c r="AR72" s="39"/>
      <c r="AS72" s="39"/>
    </row>
    <row r="73" spans="21:45" s="86" customFormat="1" ht="18.75">
      <c r="U73" s="195"/>
      <c r="AD73" s="37"/>
      <c r="AE73" s="39"/>
      <c r="AF73" s="39"/>
      <c r="AG73" s="39"/>
      <c r="AH73" s="40"/>
      <c r="AI73" s="39"/>
      <c r="AJ73" s="39"/>
      <c r="AK73" s="39"/>
      <c r="AL73" s="40"/>
      <c r="AM73" s="39"/>
      <c r="AN73" s="39"/>
      <c r="AO73" s="39"/>
      <c r="AP73" s="41"/>
      <c r="AQ73" s="39"/>
      <c r="AR73" s="39"/>
      <c r="AS73" s="39"/>
    </row>
    <row r="74" spans="21:45" s="86" customFormat="1" ht="18.75">
      <c r="U74" s="195"/>
      <c r="AD74" s="37"/>
      <c r="AE74" s="39"/>
      <c r="AF74" s="39"/>
      <c r="AG74" s="39"/>
      <c r="AH74" s="40"/>
      <c r="AI74" s="39"/>
      <c r="AJ74" s="39"/>
      <c r="AK74" s="39"/>
      <c r="AL74" s="40"/>
      <c r="AM74" s="39"/>
      <c r="AN74" s="39"/>
      <c r="AO74" s="39"/>
      <c r="AP74" s="41"/>
      <c r="AQ74" s="39"/>
      <c r="AR74" s="39"/>
      <c r="AS74" s="39"/>
    </row>
    <row r="75" spans="21:45" s="86" customFormat="1" ht="18.75">
      <c r="U75" s="195"/>
      <c r="AD75" s="37"/>
      <c r="AE75" s="39"/>
      <c r="AF75" s="39"/>
      <c r="AG75" s="39"/>
      <c r="AH75" s="40"/>
      <c r="AI75" s="39"/>
      <c r="AJ75" s="39"/>
      <c r="AK75" s="39"/>
      <c r="AL75" s="40"/>
      <c r="AM75" s="39"/>
      <c r="AN75" s="39"/>
      <c r="AO75" s="39"/>
      <c r="AP75" s="41"/>
      <c r="AQ75" s="39"/>
      <c r="AR75" s="39"/>
      <c r="AS75" s="39"/>
    </row>
    <row r="76" spans="21:45" s="86" customFormat="1" ht="18.75">
      <c r="U76" s="195"/>
      <c r="AD76" s="37"/>
      <c r="AE76" s="39"/>
      <c r="AF76" s="39"/>
      <c r="AG76" s="39"/>
      <c r="AH76" s="40"/>
      <c r="AI76" s="39"/>
      <c r="AJ76" s="39"/>
      <c r="AK76" s="39"/>
      <c r="AL76" s="40"/>
      <c r="AM76" s="39"/>
      <c r="AN76" s="39"/>
      <c r="AO76" s="39"/>
      <c r="AP76" s="41"/>
      <c r="AQ76" s="39"/>
      <c r="AR76" s="39"/>
      <c r="AS76" s="39"/>
    </row>
    <row r="77" spans="21:45" s="86" customFormat="1" ht="18.75">
      <c r="U77" s="195"/>
      <c r="AD77" s="37"/>
      <c r="AE77" s="39"/>
      <c r="AF77" s="39"/>
      <c r="AG77" s="39"/>
      <c r="AH77" s="40"/>
      <c r="AI77" s="39"/>
      <c r="AJ77" s="39"/>
      <c r="AK77" s="39"/>
      <c r="AL77" s="40"/>
      <c r="AM77" s="39"/>
      <c r="AN77" s="39"/>
      <c r="AO77" s="39"/>
      <c r="AP77" s="41"/>
      <c r="AQ77" s="39"/>
      <c r="AR77" s="39"/>
      <c r="AS77" s="39"/>
    </row>
    <row r="78" spans="21:45" s="86" customFormat="1" ht="18.75">
      <c r="U78" s="195"/>
      <c r="AD78" s="37"/>
      <c r="AE78" s="39"/>
      <c r="AF78" s="39"/>
      <c r="AG78" s="39"/>
      <c r="AH78" s="40"/>
      <c r="AI78" s="39"/>
      <c r="AJ78" s="39"/>
      <c r="AK78" s="39"/>
      <c r="AL78" s="40"/>
      <c r="AM78" s="39"/>
      <c r="AN78" s="39"/>
      <c r="AO78" s="39"/>
      <c r="AP78" s="41"/>
      <c r="AQ78" s="39"/>
      <c r="AR78" s="39"/>
      <c r="AS78" s="39"/>
    </row>
    <row r="79" spans="21:45" s="86" customFormat="1" ht="18.75">
      <c r="U79" s="195"/>
      <c r="AD79" s="37"/>
      <c r="AE79" s="39"/>
      <c r="AF79" s="39"/>
      <c r="AG79" s="39"/>
      <c r="AH79" s="40"/>
      <c r="AI79" s="39"/>
      <c r="AJ79" s="39"/>
      <c r="AK79" s="39"/>
      <c r="AL79" s="40"/>
      <c r="AM79" s="39"/>
      <c r="AN79" s="39"/>
      <c r="AO79" s="39"/>
      <c r="AP79" s="41"/>
      <c r="AQ79" s="39"/>
      <c r="AR79" s="39"/>
      <c r="AS79" s="39"/>
    </row>
    <row r="80" spans="21:45" s="86" customFormat="1" ht="18.75">
      <c r="U80" s="195"/>
      <c r="AD80" s="37"/>
      <c r="AE80" s="39"/>
      <c r="AF80" s="39"/>
      <c r="AG80" s="39"/>
      <c r="AH80" s="40"/>
      <c r="AI80" s="39"/>
      <c r="AJ80" s="39"/>
      <c r="AK80" s="39"/>
      <c r="AL80" s="40"/>
      <c r="AM80" s="39"/>
      <c r="AN80" s="39"/>
      <c r="AO80" s="39"/>
      <c r="AP80" s="41"/>
      <c r="AQ80" s="39"/>
      <c r="AR80" s="39"/>
      <c r="AS80" s="39"/>
    </row>
    <row r="81" spans="21:45" s="86" customFormat="1" ht="18.75">
      <c r="U81" s="195"/>
      <c r="AD81" s="37"/>
      <c r="AE81" s="39"/>
      <c r="AF81" s="39"/>
      <c r="AG81" s="39"/>
      <c r="AH81" s="40"/>
      <c r="AI81" s="39"/>
      <c r="AJ81" s="39"/>
      <c r="AK81" s="39"/>
      <c r="AL81" s="40"/>
      <c r="AM81" s="39"/>
      <c r="AN81" s="39"/>
      <c r="AO81" s="39"/>
      <c r="AP81" s="41"/>
      <c r="AQ81" s="39"/>
      <c r="AR81" s="39"/>
      <c r="AS81" s="39"/>
    </row>
    <row r="82" spans="21:45" s="86" customFormat="1" ht="18.75">
      <c r="U82" s="195"/>
      <c r="AD82" s="37"/>
      <c r="AE82" s="39"/>
      <c r="AF82" s="39"/>
      <c r="AG82" s="39"/>
      <c r="AH82" s="40"/>
      <c r="AI82" s="39"/>
      <c r="AJ82" s="39"/>
      <c r="AK82" s="39"/>
      <c r="AL82" s="40"/>
      <c r="AM82" s="39"/>
      <c r="AN82" s="39"/>
      <c r="AO82" s="39"/>
      <c r="AP82" s="41"/>
      <c r="AQ82" s="39"/>
      <c r="AR82" s="39"/>
      <c r="AS82" s="39"/>
    </row>
    <row r="83" spans="21:45" s="86" customFormat="1" ht="18.75">
      <c r="U83" s="195"/>
      <c r="AD83" s="37"/>
      <c r="AE83" s="39"/>
      <c r="AF83" s="39"/>
      <c r="AG83" s="39"/>
      <c r="AH83" s="40"/>
      <c r="AI83" s="39"/>
      <c r="AJ83" s="39"/>
      <c r="AK83" s="39"/>
      <c r="AL83" s="40"/>
      <c r="AM83" s="39"/>
      <c r="AN83" s="39"/>
      <c r="AO83" s="39"/>
      <c r="AP83" s="41"/>
      <c r="AQ83" s="39"/>
      <c r="AR83" s="39"/>
      <c r="AS83" s="39"/>
    </row>
    <row r="84" spans="21:45" s="86" customFormat="1" ht="18.75">
      <c r="U84" s="195"/>
      <c r="AD84" s="37"/>
      <c r="AE84" s="39"/>
      <c r="AF84" s="39"/>
      <c r="AG84" s="39"/>
      <c r="AH84" s="40"/>
      <c r="AI84" s="39"/>
      <c r="AJ84" s="39"/>
      <c r="AK84" s="39"/>
      <c r="AL84" s="40"/>
      <c r="AM84" s="39"/>
      <c r="AN84" s="39"/>
      <c r="AO84" s="39"/>
      <c r="AP84" s="41"/>
      <c r="AQ84" s="39"/>
      <c r="AR84" s="39"/>
      <c r="AS84" s="39"/>
    </row>
    <row r="85" spans="21:45" s="86" customFormat="1" ht="18.75">
      <c r="U85" s="195"/>
      <c r="AD85" s="37"/>
      <c r="AE85" s="39"/>
      <c r="AF85" s="39"/>
      <c r="AG85" s="39"/>
      <c r="AH85" s="40"/>
      <c r="AI85" s="39"/>
      <c r="AJ85" s="39"/>
      <c r="AK85" s="39"/>
      <c r="AL85" s="40"/>
      <c r="AM85" s="39"/>
      <c r="AN85" s="39"/>
      <c r="AO85" s="39"/>
      <c r="AP85" s="41"/>
      <c r="AQ85" s="39"/>
      <c r="AR85" s="39"/>
      <c r="AS85" s="39"/>
    </row>
    <row r="86" spans="21:45" s="86" customFormat="1" ht="18.75">
      <c r="U86" s="195"/>
      <c r="AD86" s="37"/>
      <c r="AE86" s="39"/>
      <c r="AF86" s="39"/>
      <c r="AG86" s="39"/>
      <c r="AH86" s="40"/>
      <c r="AI86" s="39"/>
      <c r="AJ86" s="39"/>
      <c r="AK86" s="39"/>
      <c r="AL86" s="40"/>
      <c r="AM86" s="39"/>
      <c r="AN86" s="39"/>
      <c r="AO86" s="39"/>
      <c r="AP86" s="41"/>
      <c r="AQ86" s="39"/>
      <c r="AR86" s="39"/>
      <c r="AS86" s="39"/>
    </row>
    <row r="87" spans="21:45" s="86" customFormat="1" ht="18.75">
      <c r="U87" s="195"/>
      <c r="AD87" s="37"/>
      <c r="AE87" s="39"/>
      <c r="AF87" s="39"/>
      <c r="AG87" s="39"/>
      <c r="AH87" s="40"/>
      <c r="AI87" s="39"/>
      <c r="AJ87" s="39"/>
      <c r="AK87" s="39"/>
      <c r="AL87" s="40"/>
      <c r="AM87" s="39"/>
      <c r="AN87" s="39"/>
      <c r="AO87" s="39"/>
      <c r="AP87" s="41"/>
      <c r="AQ87" s="39"/>
      <c r="AR87" s="39"/>
      <c r="AS87" s="39"/>
    </row>
    <row r="88" spans="21:45" s="86" customFormat="1" ht="18.75">
      <c r="U88" s="195"/>
      <c r="AD88" s="37"/>
      <c r="AE88" s="39"/>
      <c r="AF88" s="39"/>
      <c r="AG88" s="39"/>
      <c r="AH88" s="40"/>
      <c r="AI88" s="39"/>
      <c r="AJ88" s="39"/>
      <c r="AK88" s="39"/>
      <c r="AL88" s="40"/>
      <c r="AM88" s="39"/>
      <c r="AN88" s="39"/>
      <c r="AO88" s="39"/>
      <c r="AP88" s="41"/>
      <c r="AQ88" s="39"/>
      <c r="AR88" s="39"/>
      <c r="AS88" s="39"/>
    </row>
    <row r="89" spans="21:45" s="86" customFormat="1" ht="18.75">
      <c r="U89" s="195"/>
      <c r="AD89" s="37"/>
      <c r="AE89" s="39"/>
      <c r="AF89" s="39"/>
      <c r="AG89" s="39"/>
      <c r="AH89" s="40"/>
      <c r="AI89" s="39"/>
      <c r="AJ89" s="39"/>
      <c r="AK89" s="39"/>
      <c r="AL89" s="40"/>
      <c r="AM89" s="39"/>
      <c r="AN89" s="39"/>
      <c r="AO89" s="39"/>
      <c r="AP89" s="41"/>
      <c r="AQ89" s="39"/>
      <c r="AR89" s="39"/>
      <c r="AS89" s="39"/>
    </row>
    <row r="90" spans="21:45" s="86" customFormat="1" ht="18.75">
      <c r="U90" s="195"/>
      <c r="AD90" s="37"/>
      <c r="AE90" s="39"/>
      <c r="AF90" s="39"/>
      <c r="AG90" s="39"/>
      <c r="AH90" s="40"/>
      <c r="AI90" s="39"/>
      <c r="AJ90" s="39"/>
      <c r="AK90" s="39"/>
      <c r="AL90" s="40"/>
      <c r="AM90" s="39"/>
      <c r="AN90" s="39"/>
      <c r="AO90" s="39"/>
      <c r="AP90" s="41"/>
      <c r="AQ90" s="39"/>
      <c r="AR90" s="39"/>
      <c r="AS90" s="39"/>
    </row>
    <row r="91" spans="21:45" s="86" customFormat="1" ht="18.75">
      <c r="U91" s="195"/>
      <c r="AD91" s="37"/>
      <c r="AE91" s="39"/>
      <c r="AF91" s="39"/>
      <c r="AG91" s="39"/>
      <c r="AH91" s="40"/>
      <c r="AI91" s="39"/>
      <c r="AJ91" s="39"/>
      <c r="AK91" s="39"/>
      <c r="AL91" s="40"/>
      <c r="AM91" s="39"/>
      <c r="AN91" s="39"/>
      <c r="AO91" s="39"/>
      <c r="AP91" s="41"/>
      <c r="AQ91" s="39"/>
      <c r="AR91" s="39"/>
      <c r="AS91" s="39"/>
    </row>
    <row r="92" spans="21:45" s="86" customFormat="1" ht="18.75">
      <c r="U92" s="195"/>
      <c r="AD92" s="37"/>
      <c r="AE92" s="39"/>
      <c r="AF92" s="39"/>
      <c r="AG92" s="39"/>
      <c r="AH92" s="40"/>
      <c r="AI92" s="39"/>
      <c r="AJ92" s="39"/>
      <c r="AK92" s="39"/>
      <c r="AL92" s="40"/>
      <c r="AM92" s="39"/>
      <c r="AN92" s="39"/>
      <c r="AO92" s="39"/>
      <c r="AP92" s="41"/>
      <c r="AQ92" s="39"/>
      <c r="AR92" s="39"/>
      <c r="AS92" s="39"/>
    </row>
    <row r="93" spans="21:42" s="86" customFormat="1" ht="18.75">
      <c r="U93" s="195"/>
      <c r="AD93" s="37"/>
      <c r="AG93" s="39"/>
      <c r="AH93" s="40"/>
      <c r="AK93" s="39"/>
      <c r="AL93" s="40"/>
      <c r="AO93" s="39"/>
      <c r="AP93" s="41"/>
    </row>
    <row r="94" spans="21:42" s="86" customFormat="1" ht="18.75">
      <c r="U94" s="195"/>
      <c r="AD94" s="37"/>
      <c r="AG94" s="39"/>
      <c r="AH94" s="40"/>
      <c r="AK94" s="39"/>
      <c r="AL94" s="40"/>
      <c r="AO94" s="39"/>
      <c r="AP94" s="41"/>
    </row>
    <row r="95" spans="21:42" s="86" customFormat="1" ht="18.75">
      <c r="U95" s="195"/>
      <c r="AD95" s="37"/>
      <c r="AG95" s="39"/>
      <c r="AH95" s="40"/>
      <c r="AK95" s="39"/>
      <c r="AL95" s="40"/>
      <c r="AO95" s="39"/>
      <c r="AP95" s="41"/>
    </row>
    <row r="96" spans="21:42" s="86" customFormat="1" ht="18.75">
      <c r="U96" s="195"/>
      <c r="AD96" s="37"/>
      <c r="AG96" s="39"/>
      <c r="AH96" s="40"/>
      <c r="AK96" s="39"/>
      <c r="AL96" s="40"/>
      <c r="AO96" s="39"/>
      <c r="AP96" s="41"/>
    </row>
    <row r="97" spans="21:42" s="86" customFormat="1" ht="18.75">
      <c r="U97" s="195"/>
      <c r="AD97" s="37"/>
      <c r="AG97" s="39"/>
      <c r="AH97" s="40"/>
      <c r="AK97" s="39"/>
      <c r="AL97" s="40"/>
      <c r="AO97" s="39"/>
      <c r="AP97" s="41"/>
    </row>
    <row r="98" spans="21:42" s="86" customFormat="1" ht="18.75">
      <c r="U98" s="195"/>
      <c r="AD98" s="37"/>
      <c r="AG98" s="39"/>
      <c r="AH98" s="40"/>
      <c r="AK98" s="39"/>
      <c r="AL98" s="40"/>
      <c r="AO98" s="39"/>
      <c r="AP98" s="41"/>
    </row>
    <row r="99" spans="21:42" s="86" customFormat="1" ht="18.75">
      <c r="U99" s="195"/>
      <c r="AD99" s="37"/>
      <c r="AG99" s="39"/>
      <c r="AH99" s="40"/>
      <c r="AK99" s="39"/>
      <c r="AL99" s="40"/>
      <c r="AO99" s="39"/>
      <c r="AP99" s="41"/>
    </row>
    <row r="100" spans="21:42" s="86" customFormat="1" ht="18.75">
      <c r="U100" s="195"/>
      <c r="AD100" s="37"/>
      <c r="AG100" s="39"/>
      <c r="AH100" s="40"/>
      <c r="AK100" s="39"/>
      <c r="AL100" s="40"/>
      <c r="AO100" s="39"/>
      <c r="AP100" s="41"/>
    </row>
    <row r="101" spans="21:42" s="86" customFormat="1" ht="18.75">
      <c r="U101" s="195"/>
      <c r="AD101" s="37"/>
      <c r="AG101" s="39"/>
      <c r="AH101" s="40"/>
      <c r="AK101" s="39"/>
      <c r="AL101" s="40"/>
      <c r="AO101" s="39"/>
      <c r="AP101" s="41"/>
    </row>
    <row r="102" spans="21:42" s="86" customFormat="1" ht="18.75">
      <c r="U102" s="195"/>
      <c r="AD102" s="37"/>
      <c r="AG102" s="39"/>
      <c r="AH102" s="40"/>
      <c r="AK102" s="39"/>
      <c r="AL102" s="40"/>
      <c r="AO102" s="39"/>
      <c r="AP102" s="41"/>
    </row>
    <row r="103" spans="21:42" s="86" customFormat="1" ht="18.75">
      <c r="U103" s="195"/>
      <c r="AD103" s="37"/>
      <c r="AG103" s="39"/>
      <c r="AH103" s="40"/>
      <c r="AK103" s="39"/>
      <c r="AL103" s="40"/>
      <c r="AO103" s="39"/>
      <c r="AP103" s="41"/>
    </row>
    <row r="104" spans="21:42" s="86" customFormat="1" ht="18.75">
      <c r="U104" s="195"/>
      <c r="AD104" s="37"/>
      <c r="AG104" s="39"/>
      <c r="AH104" s="40"/>
      <c r="AK104" s="39"/>
      <c r="AL104" s="40"/>
      <c r="AO104" s="39"/>
      <c r="AP104" s="41"/>
    </row>
    <row r="105" spans="21:42" s="86" customFormat="1" ht="18.75">
      <c r="U105" s="195"/>
      <c r="AD105" s="37"/>
      <c r="AG105" s="39"/>
      <c r="AH105" s="40"/>
      <c r="AK105" s="39"/>
      <c r="AL105" s="40"/>
      <c r="AO105" s="39"/>
      <c r="AP105" s="41"/>
    </row>
    <row r="106" spans="21:42" s="86" customFormat="1" ht="18.75">
      <c r="U106" s="195"/>
      <c r="AD106" s="37"/>
      <c r="AG106" s="39"/>
      <c r="AH106" s="40"/>
      <c r="AK106" s="39"/>
      <c r="AL106" s="40"/>
      <c r="AO106" s="39"/>
      <c r="AP106" s="41"/>
    </row>
    <row r="107" spans="21:42" s="86" customFormat="1" ht="18.75">
      <c r="U107" s="195"/>
      <c r="AD107" s="37"/>
      <c r="AG107" s="39"/>
      <c r="AH107" s="40"/>
      <c r="AK107" s="39"/>
      <c r="AL107" s="40"/>
      <c r="AO107" s="39"/>
      <c r="AP107" s="41"/>
    </row>
    <row r="108" spans="21:42" s="86" customFormat="1" ht="18.75">
      <c r="U108" s="195"/>
      <c r="AD108" s="37"/>
      <c r="AG108" s="39"/>
      <c r="AH108" s="40"/>
      <c r="AK108" s="39"/>
      <c r="AL108" s="40"/>
      <c r="AO108" s="39"/>
      <c r="AP108" s="41"/>
    </row>
    <row r="109" spans="21:42" s="86" customFormat="1" ht="18.75">
      <c r="U109" s="195"/>
      <c r="AD109" s="37"/>
      <c r="AG109" s="39"/>
      <c r="AH109" s="40"/>
      <c r="AK109" s="39"/>
      <c r="AL109" s="40"/>
      <c r="AO109" s="39"/>
      <c r="AP109" s="41"/>
    </row>
    <row r="110" spans="21:42" s="86" customFormat="1" ht="18.75">
      <c r="U110" s="195"/>
      <c r="AD110" s="37"/>
      <c r="AG110" s="39"/>
      <c r="AH110" s="40"/>
      <c r="AK110" s="39"/>
      <c r="AL110" s="40"/>
      <c r="AO110" s="39"/>
      <c r="AP110" s="41"/>
    </row>
    <row r="111" spans="21:42" s="86" customFormat="1" ht="18.75">
      <c r="U111" s="195"/>
      <c r="AD111" s="37"/>
      <c r="AG111" s="39"/>
      <c r="AH111" s="40"/>
      <c r="AK111" s="39"/>
      <c r="AL111" s="40"/>
      <c r="AO111" s="39"/>
      <c r="AP111" s="41"/>
    </row>
    <row r="112" spans="21:42" s="86" customFormat="1" ht="18.75">
      <c r="U112" s="195"/>
      <c r="AD112" s="37"/>
      <c r="AG112" s="39"/>
      <c r="AH112" s="40"/>
      <c r="AK112" s="39"/>
      <c r="AL112" s="40"/>
      <c r="AO112" s="39"/>
      <c r="AP112" s="41"/>
    </row>
    <row r="113" spans="21:42" s="86" customFormat="1" ht="18.75">
      <c r="U113" s="195"/>
      <c r="AD113" s="37"/>
      <c r="AG113" s="39"/>
      <c r="AH113" s="40"/>
      <c r="AK113" s="39"/>
      <c r="AL113" s="40"/>
      <c r="AO113" s="39"/>
      <c r="AP113" s="41"/>
    </row>
    <row r="114" spans="21:42" s="86" customFormat="1" ht="18.75">
      <c r="U114" s="195"/>
      <c r="AD114" s="37"/>
      <c r="AG114" s="39"/>
      <c r="AH114" s="40"/>
      <c r="AK114" s="39"/>
      <c r="AL114" s="40"/>
      <c r="AO114" s="39"/>
      <c r="AP114" s="41"/>
    </row>
    <row r="115" spans="21:42" s="86" customFormat="1" ht="18.75">
      <c r="U115" s="195"/>
      <c r="AD115" s="37"/>
      <c r="AG115" s="39"/>
      <c r="AH115" s="40"/>
      <c r="AK115" s="39"/>
      <c r="AL115" s="40"/>
      <c r="AO115" s="39"/>
      <c r="AP115" s="41"/>
    </row>
    <row r="116" spans="21:42" s="86" customFormat="1" ht="18.75">
      <c r="U116" s="195"/>
      <c r="AD116" s="37"/>
      <c r="AG116" s="39"/>
      <c r="AH116" s="40"/>
      <c r="AK116" s="39"/>
      <c r="AL116" s="40"/>
      <c r="AO116" s="39"/>
      <c r="AP116" s="41"/>
    </row>
    <row r="117" spans="21:42" s="86" customFormat="1" ht="18.75">
      <c r="U117" s="195"/>
      <c r="AD117" s="37"/>
      <c r="AG117" s="39"/>
      <c r="AH117" s="40"/>
      <c r="AK117" s="39"/>
      <c r="AL117" s="40"/>
      <c r="AO117" s="39"/>
      <c r="AP117" s="41"/>
    </row>
    <row r="118" spans="21:42" s="86" customFormat="1" ht="18.75">
      <c r="U118" s="195"/>
      <c r="AD118" s="37"/>
      <c r="AG118" s="39"/>
      <c r="AH118" s="40"/>
      <c r="AK118" s="39"/>
      <c r="AL118" s="40"/>
      <c r="AO118" s="39"/>
      <c r="AP118" s="41"/>
    </row>
    <row r="119" spans="21:42" s="86" customFormat="1" ht="18.75">
      <c r="U119" s="195"/>
      <c r="AD119" s="37"/>
      <c r="AG119" s="39"/>
      <c r="AH119" s="40"/>
      <c r="AK119" s="39"/>
      <c r="AL119" s="40"/>
      <c r="AO119" s="39"/>
      <c r="AP119" s="41"/>
    </row>
    <row r="120" spans="21:42" s="86" customFormat="1" ht="18.75">
      <c r="U120" s="195"/>
      <c r="AD120" s="37"/>
      <c r="AG120" s="39"/>
      <c r="AH120" s="40"/>
      <c r="AK120" s="39"/>
      <c r="AL120" s="40"/>
      <c r="AO120" s="39"/>
      <c r="AP120" s="41"/>
    </row>
    <row r="121" spans="21:42" s="86" customFormat="1" ht="18.75">
      <c r="U121" s="195"/>
      <c r="AD121" s="37"/>
      <c r="AG121" s="39"/>
      <c r="AH121" s="40"/>
      <c r="AK121" s="39"/>
      <c r="AL121" s="40"/>
      <c r="AO121" s="39"/>
      <c r="AP121" s="41"/>
    </row>
    <row r="122" spans="21:42" s="86" customFormat="1" ht="18.75">
      <c r="U122" s="195"/>
      <c r="AD122" s="37"/>
      <c r="AG122" s="39"/>
      <c r="AH122" s="40"/>
      <c r="AK122" s="39"/>
      <c r="AL122" s="40"/>
      <c r="AO122" s="39"/>
      <c r="AP122" s="41"/>
    </row>
    <row r="123" spans="21:42" s="86" customFormat="1" ht="18.75">
      <c r="U123" s="195"/>
      <c r="AD123" s="37"/>
      <c r="AG123" s="39"/>
      <c r="AH123" s="40"/>
      <c r="AK123" s="39"/>
      <c r="AL123" s="40"/>
      <c r="AO123" s="39"/>
      <c r="AP123" s="41"/>
    </row>
    <row r="124" spans="21:42" s="86" customFormat="1" ht="18.75">
      <c r="U124" s="195"/>
      <c r="AD124" s="37"/>
      <c r="AG124" s="39"/>
      <c r="AH124" s="40"/>
      <c r="AK124" s="39"/>
      <c r="AL124" s="40"/>
      <c r="AO124" s="39"/>
      <c r="AP124" s="41"/>
    </row>
    <row r="125" spans="21:42" s="86" customFormat="1" ht="18.75">
      <c r="U125" s="195"/>
      <c r="AD125" s="37"/>
      <c r="AG125" s="39"/>
      <c r="AH125" s="40"/>
      <c r="AK125" s="39"/>
      <c r="AL125" s="40"/>
      <c r="AO125" s="39"/>
      <c r="AP125" s="41"/>
    </row>
    <row r="126" spans="21:42" s="86" customFormat="1" ht="18.75">
      <c r="U126" s="195"/>
      <c r="AD126" s="37"/>
      <c r="AG126" s="39"/>
      <c r="AH126" s="40"/>
      <c r="AK126" s="39"/>
      <c r="AL126" s="40"/>
      <c r="AO126" s="39"/>
      <c r="AP126" s="41"/>
    </row>
    <row r="127" spans="21:42" s="86" customFormat="1" ht="18.75">
      <c r="U127" s="195"/>
      <c r="AD127" s="37"/>
      <c r="AG127" s="39"/>
      <c r="AH127" s="40"/>
      <c r="AK127" s="39"/>
      <c r="AL127" s="40"/>
      <c r="AO127" s="39"/>
      <c r="AP127" s="41"/>
    </row>
    <row r="128" spans="21:42" s="86" customFormat="1" ht="18.75">
      <c r="U128" s="195"/>
      <c r="AD128" s="37"/>
      <c r="AG128" s="39"/>
      <c r="AH128" s="40"/>
      <c r="AK128" s="39"/>
      <c r="AL128" s="40"/>
      <c r="AO128" s="39"/>
      <c r="AP128" s="41"/>
    </row>
    <row r="129" spans="21:42" s="86" customFormat="1" ht="18.75">
      <c r="U129" s="195"/>
      <c r="AD129" s="37"/>
      <c r="AG129" s="39"/>
      <c r="AH129" s="40"/>
      <c r="AK129" s="39"/>
      <c r="AL129" s="40"/>
      <c r="AO129" s="39"/>
      <c r="AP129" s="41"/>
    </row>
    <row r="130" spans="21:42" s="86" customFormat="1" ht="18.75">
      <c r="U130" s="195"/>
      <c r="AD130" s="37"/>
      <c r="AG130" s="39"/>
      <c r="AH130" s="40"/>
      <c r="AK130" s="39"/>
      <c r="AL130" s="40"/>
      <c r="AO130" s="39"/>
      <c r="AP130" s="41"/>
    </row>
    <row r="131" spans="21:42" s="86" customFormat="1" ht="18.75">
      <c r="U131" s="195"/>
      <c r="AD131" s="37"/>
      <c r="AG131" s="39"/>
      <c r="AH131" s="40"/>
      <c r="AK131" s="39"/>
      <c r="AL131" s="40"/>
      <c r="AO131" s="39"/>
      <c r="AP131" s="41"/>
    </row>
    <row r="132" spans="21:42" s="86" customFormat="1" ht="18.75">
      <c r="U132" s="195"/>
      <c r="AD132" s="37"/>
      <c r="AG132" s="39"/>
      <c r="AH132" s="40"/>
      <c r="AK132" s="39"/>
      <c r="AL132" s="40"/>
      <c r="AO132" s="39"/>
      <c r="AP132" s="41"/>
    </row>
    <row r="133" spans="21:42" s="86" customFormat="1" ht="18.75">
      <c r="U133" s="195"/>
      <c r="AD133" s="37"/>
      <c r="AG133" s="39"/>
      <c r="AH133" s="40"/>
      <c r="AK133" s="39"/>
      <c r="AL133" s="40"/>
      <c r="AO133" s="39"/>
      <c r="AP133" s="41"/>
    </row>
    <row r="134" spans="21:42" s="86" customFormat="1" ht="18.75">
      <c r="U134" s="195"/>
      <c r="AD134" s="37"/>
      <c r="AG134" s="39"/>
      <c r="AH134" s="40"/>
      <c r="AK134" s="39"/>
      <c r="AL134" s="40"/>
      <c r="AO134" s="39"/>
      <c r="AP134" s="41"/>
    </row>
    <row r="135" spans="21:42" s="86" customFormat="1" ht="18.75">
      <c r="U135" s="195"/>
      <c r="AD135" s="37"/>
      <c r="AG135" s="39"/>
      <c r="AH135" s="40"/>
      <c r="AK135" s="39"/>
      <c r="AL135" s="40"/>
      <c r="AO135" s="39"/>
      <c r="AP135" s="41"/>
    </row>
    <row r="136" spans="21:42" s="86" customFormat="1" ht="18.75">
      <c r="U136" s="195"/>
      <c r="AD136" s="37"/>
      <c r="AG136" s="39"/>
      <c r="AH136" s="40"/>
      <c r="AK136" s="39"/>
      <c r="AL136" s="40"/>
      <c r="AO136" s="39"/>
      <c r="AP136" s="41"/>
    </row>
    <row r="137" spans="21:42" s="86" customFormat="1" ht="18.75">
      <c r="U137" s="195"/>
      <c r="AD137" s="37"/>
      <c r="AG137" s="39"/>
      <c r="AH137" s="40"/>
      <c r="AK137" s="39"/>
      <c r="AL137" s="40"/>
      <c r="AO137" s="39"/>
      <c r="AP137" s="41"/>
    </row>
    <row r="138" spans="21:42" s="86" customFormat="1" ht="18.75">
      <c r="U138" s="195"/>
      <c r="AD138" s="37"/>
      <c r="AG138" s="39"/>
      <c r="AH138" s="40"/>
      <c r="AK138" s="39"/>
      <c r="AL138" s="40"/>
      <c r="AO138" s="39"/>
      <c r="AP138" s="41"/>
    </row>
    <row r="139" spans="21:42" s="86" customFormat="1" ht="18.75">
      <c r="U139" s="195"/>
      <c r="AD139" s="37"/>
      <c r="AG139" s="39"/>
      <c r="AH139" s="40"/>
      <c r="AK139" s="39"/>
      <c r="AL139" s="40"/>
      <c r="AO139" s="39"/>
      <c r="AP139" s="41"/>
    </row>
    <row r="140" spans="21:42" s="86" customFormat="1" ht="18.75">
      <c r="U140" s="195"/>
      <c r="AD140" s="37"/>
      <c r="AG140" s="39"/>
      <c r="AH140" s="40"/>
      <c r="AK140" s="39"/>
      <c r="AL140" s="40"/>
      <c r="AO140" s="39"/>
      <c r="AP140" s="41"/>
    </row>
    <row r="141" spans="21:42" s="86" customFormat="1" ht="18.75">
      <c r="U141" s="195"/>
      <c r="AD141" s="37"/>
      <c r="AG141" s="39"/>
      <c r="AH141" s="40"/>
      <c r="AK141" s="39"/>
      <c r="AL141" s="40"/>
      <c r="AO141" s="39"/>
      <c r="AP141" s="41"/>
    </row>
    <row r="142" spans="21:42" s="86" customFormat="1" ht="18.75">
      <c r="U142" s="195"/>
      <c r="AD142" s="37"/>
      <c r="AG142" s="39"/>
      <c r="AH142" s="40"/>
      <c r="AK142" s="39"/>
      <c r="AL142" s="40"/>
      <c r="AO142" s="39"/>
      <c r="AP142" s="41"/>
    </row>
    <row r="143" spans="21:42" s="86" customFormat="1" ht="18.75">
      <c r="U143" s="195"/>
      <c r="AD143" s="37"/>
      <c r="AG143" s="39"/>
      <c r="AH143" s="40"/>
      <c r="AK143" s="39"/>
      <c r="AL143" s="40"/>
      <c r="AO143" s="39"/>
      <c r="AP143" s="41"/>
    </row>
    <row r="144" spans="21:42" s="86" customFormat="1" ht="18.75">
      <c r="U144" s="195"/>
      <c r="AD144" s="37"/>
      <c r="AG144" s="39"/>
      <c r="AH144" s="40"/>
      <c r="AK144" s="39"/>
      <c r="AL144" s="40"/>
      <c r="AO144" s="39"/>
      <c r="AP144" s="41"/>
    </row>
    <row r="145" spans="21:42" s="86" customFormat="1" ht="18.75">
      <c r="U145" s="195"/>
      <c r="AD145" s="37"/>
      <c r="AG145" s="39"/>
      <c r="AH145" s="40"/>
      <c r="AK145" s="39"/>
      <c r="AL145" s="40"/>
      <c r="AO145" s="39"/>
      <c r="AP145" s="41"/>
    </row>
    <row r="146" spans="21:42" s="86" customFormat="1" ht="18.75">
      <c r="U146" s="195"/>
      <c r="AD146" s="37"/>
      <c r="AG146" s="39"/>
      <c r="AH146" s="40"/>
      <c r="AK146" s="39"/>
      <c r="AL146" s="40"/>
      <c r="AO146" s="39"/>
      <c r="AP146" s="41"/>
    </row>
    <row r="147" spans="21:42" s="86" customFormat="1" ht="18.75">
      <c r="U147" s="195"/>
      <c r="AD147" s="37"/>
      <c r="AG147" s="39"/>
      <c r="AH147" s="40"/>
      <c r="AK147" s="39"/>
      <c r="AL147" s="40"/>
      <c r="AO147" s="39"/>
      <c r="AP147" s="41"/>
    </row>
    <row r="148" spans="21:42" s="86" customFormat="1" ht="18.75">
      <c r="U148" s="195"/>
      <c r="AD148" s="37"/>
      <c r="AG148" s="39"/>
      <c r="AH148" s="40"/>
      <c r="AK148" s="39"/>
      <c r="AL148" s="40"/>
      <c r="AO148" s="39"/>
      <c r="AP148" s="41"/>
    </row>
    <row r="149" spans="21:42" s="86" customFormat="1" ht="18.75">
      <c r="U149" s="195"/>
      <c r="AD149" s="37"/>
      <c r="AG149" s="39"/>
      <c r="AH149" s="40"/>
      <c r="AK149" s="39"/>
      <c r="AL149" s="40"/>
      <c r="AO149" s="39"/>
      <c r="AP149" s="41"/>
    </row>
    <row r="150" spans="21:42" s="86" customFormat="1" ht="18.75">
      <c r="U150" s="195"/>
      <c r="AD150" s="37"/>
      <c r="AG150" s="39"/>
      <c r="AH150" s="40"/>
      <c r="AK150" s="39"/>
      <c r="AL150" s="40"/>
      <c r="AO150" s="39"/>
      <c r="AP150" s="41"/>
    </row>
    <row r="151" spans="21:42" s="86" customFormat="1" ht="18.75">
      <c r="U151" s="195"/>
      <c r="AD151" s="37"/>
      <c r="AG151" s="39"/>
      <c r="AH151" s="40"/>
      <c r="AK151" s="39"/>
      <c r="AL151" s="40"/>
      <c r="AO151" s="39"/>
      <c r="AP151" s="41"/>
    </row>
    <row r="152" spans="21:42" s="86" customFormat="1" ht="18.75">
      <c r="U152" s="195"/>
      <c r="AD152" s="37"/>
      <c r="AG152" s="39"/>
      <c r="AH152" s="40"/>
      <c r="AK152" s="39"/>
      <c r="AL152" s="40"/>
      <c r="AO152" s="39"/>
      <c r="AP152" s="41"/>
    </row>
    <row r="153" spans="21:42" s="86" customFormat="1" ht="18.75">
      <c r="U153" s="195"/>
      <c r="AD153" s="37"/>
      <c r="AG153" s="39"/>
      <c r="AH153" s="40"/>
      <c r="AK153" s="39"/>
      <c r="AL153" s="40"/>
      <c r="AO153" s="39"/>
      <c r="AP153" s="41"/>
    </row>
    <row r="154" spans="21:42" s="86" customFormat="1" ht="18.75">
      <c r="U154" s="195"/>
      <c r="AD154" s="37"/>
      <c r="AG154" s="39"/>
      <c r="AH154" s="40"/>
      <c r="AK154" s="39"/>
      <c r="AL154" s="40"/>
      <c r="AO154" s="39"/>
      <c r="AP154" s="41"/>
    </row>
    <row r="155" spans="21:42" s="86" customFormat="1" ht="18.75">
      <c r="U155" s="195"/>
      <c r="AD155" s="37"/>
      <c r="AG155" s="39"/>
      <c r="AH155" s="40"/>
      <c r="AK155" s="39"/>
      <c r="AL155" s="40"/>
      <c r="AO155" s="39"/>
      <c r="AP155" s="41"/>
    </row>
    <row r="156" spans="21:42" s="86" customFormat="1" ht="18.75">
      <c r="U156" s="195"/>
      <c r="AD156" s="37"/>
      <c r="AG156" s="39"/>
      <c r="AH156" s="40"/>
      <c r="AK156" s="39"/>
      <c r="AL156" s="40"/>
      <c r="AO156" s="39"/>
      <c r="AP156" s="41"/>
    </row>
    <row r="157" spans="21:42" s="86" customFormat="1" ht="18.75">
      <c r="U157" s="195"/>
      <c r="AD157" s="37"/>
      <c r="AG157" s="39"/>
      <c r="AH157" s="40"/>
      <c r="AK157" s="39"/>
      <c r="AL157" s="40"/>
      <c r="AO157" s="39"/>
      <c r="AP157" s="41"/>
    </row>
    <row r="158" spans="21:42" s="86" customFormat="1" ht="18.75">
      <c r="U158" s="195"/>
      <c r="AD158" s="37"/>
      <c r="AG158" s="39"/>
      <c r="AH158" s="40"/>
      <c r="AK158" s="39"/>
      <c r="AL158" s="40"/>
      <c r="AO158" s="39"/>
      <c r="AP158" s="41"/>
    </row>
    <row r="159" spans="21:42" s="86" customFormat="1" ht="18.75">
      <c r="U159" s="195"/>
      <c r="AD159" s="37"/>
      <c r="AG159" s="39"/>
      <c r="AH159" s="40"/>
      <c r="AK159" s="39"/>
      <c r="AL159" s="40"/>
      <c r="AO159" s="39"/>
      <c r="AP159" s="41"/>
    </row>
    <row r="160" spans="21:42" s="86" customFormat="1" ht="18.75">
      <c r="U160" s="195"/>
      <c r="AD160" s="37"/>
      <c r="AG160" s="39"/>
      <c r="AH160" s="40"/>
      <c r="AK160" s="39"/>
      <c r="AL160" s="40"/>
      <c r="AO160" s="39"/>
      <c r="AP160" s="41"/>
    </row>
    <row r="161" spans="21:42" s="86" customFormat="1" ht="18.75">
      <c r="U161" s="195"/>
      <c r="AD161" s="37"/>
      <c r="AG161" s="39"/>
      <c r="AH161" s="40"/>
      <c r="AK161" s="39"/>
      <c r="AL161" s="40"/>
      <c r="AO161" s="39"/>
      <c r="AP161" s="41"/>
    </row>
    <row r="162" spans="21:42" s="86" customFormat="1" ht="18.75">
      <c r="U162" s="195"/>
      <c r="AD162" s="37"/>
      <c r="AG162" s="39"/>
      <c r="AH162" s="40"/>
      <c r="AK162" s="39"/>
      <c r="AL162" s="40"/>
      <c r="AO162" s="39"/>
      <c r="AP162" s="41"/>
    </row>
    <row r="163" spans="21:42" s="86" customFormat="1" ht="18.75">
      <c r="U163" s="195"/>
      <c r="AD163" s="37"/>
      <c r="AG163" s="39"/>
      <c r="AH163" s="40"/>
      <c r="AK163" s="39"/>
      <c r="AL163" s="40"/>
      <c r="AO163" s="39"/>
      <c r="AP163" s="41"/>
    </row>
    <row r="164" spans="21:42" s="86" customFormat="1" ht="18.75">
      <c r="U164" s="195"/>
      <c r="AD164" s="37"/>
      <c r="AG164" s="39"/>
      <c r="AH164" s="40"/>
      <c r="AK164" s="39"/>
      <c r="AL164" s="40"/>
      <c r="AO164" s="39"/>
      <c r="AP164" s="41"/>
    </row>
    <row r="165" spans="21:42" s="86" customFormat="1" ht="18.75">
      <c r="U165" s="195"/>
      <c r="AD165" s="37"/>
      <c r="AG165" s="39"/>
      <c r="AH165" s="40"/>
      <c r="AK165" s="39"/>
      <c r="AL165" s="40"/>
      <c r="AO165" s="39"/>
      <c r="AP165" s="41"/>
    </row>
    <row r="166" spans="21:42" s="86" customFormat="1" ht="18.75">
      <c r="U166" s="195"/>
      <c r="AD166" s="37"/>
      <c r="AG166" s="39"/>
      <c r="AH166" s="40"/>
      <c r="AK166" s="39"/>
      <c r="AL166" s="40"/>
      <c r="AO166" s="39"/>
      <c r="AP166" s="41"/>
    </row>
    <row r="167" spans="21:42" s="86" customFormat="1" ht="18.75">
      <c r="U167" s="195"/>
      <c r="AD167" s="37"/>
      <c r="AG167" s="39"/>
      <c r="AH167" s="40"/>
      <c r="AK167" s="39"/>
      <c r="AL167" s="40"/>
      <c r="AO167" s="39"/>
      <c r="AP167" s="41"/>
    </row>
    <row r="168" spans="21:42" s="86" customFormat="1" ht="18.75">
      <c r="U168" s="195"/>
      <c r="AD168" s="37"/>
      <c r="AG168" s="39"/>
      <c r="AH168" s="40"/>
      <c r="AK168" s="39"/>
      <c r="AL168" s="40"/>
      <c r="AO168" s="39"/>
      <c r="AP168" s="41"/>
    </row>
    <row r="169" spans="21:42" s="86" customFormat="1" ht="18.75">
      <c r="U169" s="195"/>
      <c r="AD169" s="37"/>
      <c r="AG169" s="39"/>
      <c r="AH169" s="40"/>
      <c r="AK169" s="39"/>
      <c r="AL169" s="40"/>
      <c r="AO169" s="39"/>
      <c r="AP169" s="41"/>
    </row>
    <row r="170" spans="21:42" s="86" customFormat="1" ht="18.75">
      <c r="U170" s="195"/>
      <c r="AD170" s="37"/>
      <c r="AG170" s="39"/>
      <c r="AH170" s="40"/>
      <c r="AK170" s="39"/>
      <c r="AL170" s="40"/>
      <c r="AO170" s="39"/>
      <c r="AP170" s="41"/>
    </row>
    <row r="171" spans="21:42" s="86" customFormat="1" ht="18.75">
      <c r="U171" s="195"/>
      <c r="AD171" s="37"/>
      <c r="AG171" s="39"/>
      <c r="AH171" s="40"/>
      <c r="AK171" s="39"/>
      <c r="AL171" s="40"/>
      <c r="AO171" s="39"/>
      <c r="AP171" s="41"/>
    </row>
    <row r="172" spans="21:42" s="86" customFormat="1" ht="18.75">
      <c r="U172" s="195"/>
      <c r="AD172" s="37"/>
      <c r="AG172" s="39"/>
      <c r="AH172" s="40"/>
      <c r="AK172" s="39"/>
      <c r="AL172" s="40"/>
      <c r="AO172" s="39"/>
      <c r="AP172" s="41"/>
    </row>
    <row r="173" spans="21:42" s="86" customFormat="1" ht="18.75">
      <c r="U173" s="195"/>
      <c r="AD173" s="37"/>
      <c r="AG173" s="39"/>
      <c r="AH173" s="40"/>
      <c r="AK173" s="39"/>
      <c r="AL173" s="40"/>
      <c r="AO173" s="39"/>
      <c r="AP173" s="41"/>
    </row>
    <row r="174" spans="21:42" s="86" customFormat="1" ht="18.75">
      <c r="U174" s="195"/>
      <c r="AD174" s="37"/>
      <c r="AG174" s="39"/>
      <c r="AH174" s="40"/>
      <c r="AK174" s="39"/>
      <c r="AL174" s="40"/>
      <c r="AO174" s="39"/>
      <c r="AP174" s="41"/>
    </row>
    <row r="175" spans="21:42" s="86" customFormat="1" ht="18.75">
      <c r="U175" s="195"/>
      <c r="AD175" s="37"/>
      <c r="AG175" s="39"/>
      <c r="AH175" s="40"/>
      <c r="AK175" s="39"/>
      <c r="AL175" s="40"/>
      <c r="AO175" s="39"/>
      <c r="AP175" s="41"/>
    </row>
    <row r="176" spans="21:42" s="86" customFormat="1" ht="18.75">
      <c r="U176" s="195"/>
      <c r="AD176" s="37"/>
      <c r="AG176" s="39"/>
      <c r="AH176" s="40"/>
      <c r="AK176" s="39"/>
      <c r="AL176" s="40"/>
      <c r="AO176" s="39"/>
      <c r="AP176" s="41"/>
    </row>
    <row r="177" spans="21:42" s="86" customFormat="1" ht="18.75">
      <c r="U177" s="195"/>
      <c r="AD177" s="37"/>
      <c r="AG177" s="39"/>
      <c r="AH177" s="40"/>
      <c r="AK177" s="39"/>
      <c r="AL177" s="40"/>
      <c r="AO177" s="39"/>
      <c r="AP177" s="41"/>
    </row>
    <row r="178" spans="21:42" s="86" customFormat="1" ht="18.75">
      <c r="U178" s="195"/>
      <c r="AD178" s="37"/>
      <c r="AG178" s="39"/>
      <c r="AH178" s="40"/>
      <c r="AK178" s="39"/>
      <c r="AL178" s="40"/>
      <c r="AO178" s="39"/>
      <c r="AP178" s="41"/>
    </row>
    <row r="179" spans="21:42" s="86" customFormat="1" ht="18.75">
      <c r="U179" s="195"/>
      <c r="AD179" s="37"/>
      <c r="AG179" s="39"/>
      <c r="AH179" s="40"/>
      <c r="AK179" s="39"/>
      <c r="AL179" s="40"/>
      <c r="AO179" s="39"/>
      <c r="AP179" s="41"/>
    </row>
    <row r="180" spans="21:42" s="86" customFormat="1" ht="18.75">
      <c r="U180" s="195"/>
      <c r="AD180" s="37"/>
      <c r="AG180" s="39"/>
      <c r="AH180" s="40"/>
      <c r="AK180" s="39"/>
      <c r="AL180" s="40"/>
      <c r="AO180" s="39"/>
      <c r="AP180" s="41"/>
    </row>
    <row r="181" spans="21:42" s="86" customFormat="1" ht="18.75">
      <c r="U181" s="195"/>
      <c r="AD181" s="37"/>
      <c r="AG181" s="39"/>
      <c r="AH181" s="40"/>
      <c r="AK181" s="39"/>
      <c r="AL181" s="40"/>
      <c r="AO181" s="39"/>
      <c r="AP181" s="41"/>
    </row>
    <row r="182" spans="21:42" s="86" customFormat="1" ht="18.75">
      <c r="U182" s="195"/>
      <c r="AD182" s="37"/>
      <c r="AG182" s="39"/>
      <c r="AH182" s="40"/>
      <c r="AK182" s="39"/>
      <c r="AL182" s="40"/>
      <c r="AO182" s="39"/>
      <c r="AP182" s="41"/>
    </row>
    <row r="183" spans="21:42" s="86" customFormat="1" ht="18.75">
      <c r="U183" s="195"/>
      <c r="AD183" s="37"/>
      <c r="AG183" s="39"/>
      <c r="AH183" s="40"/>
      <c r="AK183" s="39"/>
      <c r="AL183" s="40"/>
      <c r="AO183" s="39"/>
      <c r="AP183" s="41"/>
    </row>
    <row r="184" spans="21:42" s="86" customFormat="1" ht="18.75">
      <c r="U184" s="195"/>
      <c r="AD184" s="37"/>
      <c r="AG184" s="39"/>
      <c r="AH184" s="40"/>
      <c r="AK184" s="39"/>
      <c r="AL184" s="40"/>
      <c r="AO184" s="39"/>
      <c r="AP184" s="41"/>
    </row>
    <row r="185" spans="21:42" s="86" customFormat="1" ht="18.75">
      <c r="U185" s="195"/>
      <c r="AD185" s="37"/>
      <c r="AG185" s="39"/>
      <c r="AH185" s="40"/>
      <c r="AK185" s="39"/>
      <c r="AL185" s="40"/>
      <c r="AO185" s="39"/>
      <c r="AP185" s="41"/>
    </row>
    <row r="186" spans="21:42" s="86" customFormat="1" ht="18.75">
      <c r="U186" s="195"/>
      <c r="AD186" s="37"/>
      <c r="AG186" s="39"/>
      <c r="AH186" s="40"/>
      <c r="AK186" s="39"/>
      <c r="AL186" s="40"/>
      <c r="AO186" s="39"/>
      <c r="AP186" s="41"/>
    </row>
    <row r="187" spans="21:42" s="86" customFormat="1" ht="18.75">
      <c r="U187" s="195"/>
      <c r="AD187" s="37"/>
      <c r="AG187" s="39"/>
      <c r="AH187" s="40"/>
      <c r="AK187" s="39"/>
      <c r="AL187" s="40"/>
      <c r="AO187" s="39"/>
      <c r="AP187" s="41"/>
    </row>
    <row r="188" spans="21:42" s="86" customFormat="1" ht="18.75">
      <c r="U188" s="195"/>
      <c r="AD188" s="37"/>
      <c r="AG188" s="39"/>
      <c r="AH188" s="40"/>
      <c r="AK188" s="39"/>
      <c r="AL188" s="40"/>
      <c r="AO188" s="39"/>
      <c r="AP188" s="41"/>
    </row>
    <row r="189" spans="21:42" s="86" customFormat="1" ht="18.75">
      <c r="U189" s="195"/>
      <c r="AD189" s="37"/>
      <c r="AG189" s="39"/>
      <c r="AH189" s="40"/>
      <c r="AK189" s="39"/>
      <c r="AL189" s="40"/>
      <c r="AO189" s="39"/>
      <c r="AP189" s="41"/>
    </row>
    <row r="190" spans="21:42" s="86" customFormat="1" ht="18.75">
      <c r="U190" s="195"/>
      <c r="AD190" s="37"/>
      <c r="AG190" s="39"/>
      <c r="AH190" s="40"/>
      <c r="AK190" s="39"/>
      <c r="AL190" s="40"/>
      <c r="AO190" s="39"/>
      <c r="AP190" s="41"/>
    </row>
    <row r="191" spans="21:42" s="86" customFormat="1" ht="18.75">
      <c r="U191" s="195"/>
      <c r="AD191" s="37"/>
      <c r="AG191" s="39"/>
      <c r="AH191" s="40"/>
      <c r="AK191" s="39"/>
      <c r="AL191" s="40"/>
      <c r="AO191" s="39"/>
      <c r="AP191" s="41"/>
    </row>
    <row r="192" spans="21:42" s="86" customFormat="1" ht="18.75">
      <c r="U192" s="195"/>
      <c r="AD192" s="37"/>
      <c r="AG192" s="39"/>
      <c r="AH192" s="40"/>
      <c r="AK192" s="39"/>
      <c r="AL192" s="40"/>
      <c r="AO192" s="39"/>
      <c r="AP192" s="41"/>
    </row>
    <row r="193" spans="21:42" s="86" customFormat="1" ht="18.75">
      <c r="U193" s="195"/>
      <c r="AD193" s="37"/>
      <c r="AG193" s="39"/>
      <c r="AH193" s="40"/>
      <c r="AK193" s="39"/>
      <c r="AL193" s="40"/>
      <c r="AO193" s="39"/>
      <c r="AP193" s="41"/>
    </row>
    <row r="194" spans="21:42" s="86" customFormat="1" ht="18.75">
      <c r="U194" s="195"/>
      <c r="AD194" s="37"/>
      <c r="AG194" s="39"/>
      <c r="AH194" s="40"/>
      <c r="AK194" s="39"/>
      <c r="AL194" s="40"/>
      <c r="AO194" s="39"/>
      <c r="AP194" s="41"/>
    </row>
    <row r="195" spans="21:42" s="86" customFormat="1" ht="18.75">
      <c r="U195" s="195"/>
      <c r="AD195" s="37"/>
      <c r="AG195" s="39"/>
      <c r="AH195" s="40"/>
      <c r="AK195" s="39"/>
      <c r="AL195" s="40"/>
      <c r="AO195" s="39"/>
      <c r="AP195" s="41"/>
    </row>
    <row r="196" spans="21:42" s="86" customFormat="1" ht="18.75">
      <c r="U196" s="195"/>
      <c r="AD196" s="37"/>
      <c r="AG196" s="39"/>
      <c r="AH196" s="40"/>
      <c r="AK196" s="39"/>
      <c r="AL196" s="40"/>
      <c r="AO196" s="39"/>
      <c r="AP196" s="41"/>
    </row>
    <row r="197" spans="21:42" s="86" customFormat="1" ht="18.75">
      <c r="U197" s="195"/>
      <c r="AD197" s="37"/>
      <c r="AG197" s="39"/>
      <c r="AH197" s="40"/>
      <c r="AK197" s="39"/>
      <c r="AL197" s="40"/>
      <c r="AO197" s="39"/>
      <c r="AP197" s="41"/>
    </row>
    <row r="198" spans="21:42" s="86" customFormat="1" ht="18.75">
      <c r="U198" s="195"/>
      <c r="AD198" s="37"/>
      <c r="AG198" s="39"/>
      <c r="AH198" s="40"/>
      <c r="AK198" s="39"/>
      <c r="AL198" s="40"/>
      <c r="AO198" s="39"/>
      <c r="AP198" s="41"/>
    </row>
    <row r="199" spans="21:42" s="86" customFormat="1" ht="18.75">
      <c r="U199" s="195"/>
      <c r="AD199" s="37"/>
      <c r="AG199" s="39"/>
      <c r="AH199" s="40"/>
      <c r="AK199" s="39"/>
      <c r="AL199" s="40"/>
      <c r="AO199" s="39"/>
      <c r="AP199" s="41"/>
    </row>
    <row r="200" spans="21:42" s="86" customFormat="1" ht="18.75">
      <c r="U200" s="195"/>
      <c r="AD200" s="37"/>
      <c r="AG200" s="39"/>
      <c r="AH200" s="40"/>
      <c r="AK200" s="39"/>
      <c r="AL200" s="40"/>
      <c r="AO200" s="39"/>
      <c r="AP200" s="41"/>
    </row>
    <row r="201" spans="21:42" s="86" customFormat="1" ht="18.75">
      <c r="U201" s="195"/>
      <c r="AD201" s="37"/>
      <c r="AG201" s="39"/>
      <c r="AH201" s="40"/>
      <c r="AK201" s="39"/>
      <c r="AL201" s="40"/>
      <c r="AO201" s="39"/>
      <c r="AP201" s="41"/>
    </row>
    <row r="202" spans="21:42" s="86" customFormat="1" ht="18.75">
      <c r="U202" s="195"/>
      <c r="AD202" s="37"/>
      <c r="AG202" s="39"/>
      <c r="AH202" s="40"/>
      <c r="AK202" s="39"/>
      <c r="AL202" s="40"/>
      <c r="AO202" s="39"/>
      <c r="AP202" s="41"/>
    </row>
    <row r="203" spans="21:42" s="86" customFormat="1" ht="18.75">
      <c r="U203" s="195"/>
      <c r="AD203" s="37"/>
      <c r="AG203" s="39"/>
      <c r="AH203" s="40"/>
      <c r="AK203" s="39"/>
      <c r="AL203" s="40"/>
      <c r="AO203" s="39"/>
      <c r="AP203" s="41"/>
    </row>
    <row r="204" spans="21:42" s="86" customFormat="1" ht="18.75">
      <c r="U204" s="195"/>
      <c r="AD204" s="37"/>
      <c r="AG204" s="39"/>
      <c r="AH204" s="40"/>
      <c r="AK204" s="39"/>
      <c r="AL204" s="40"/>
      <c r="AO204" s="39"/>
      <c r="AP204" s="41"/>
    </row>
    <row r="205" spans="21:42" s="86" customFormat="1" ht="18.75">
      <c r="U205" s="195"/>
      <c r="AD205" s="37"/>
      <c r="AG205" s="39"/>
      <c r="AH205" s="40"/>
      <c r="AK205" s="39"/>
      <c r="AL205" s="40"/>
      <c r="AO205" s="39"/>
      <c r="AP205" s="41"/>
    </row>
    <row r="206" spans="21:42" s="86" customFormat="1" ht="18.75">
      <c r="U206" s="195"/>
      <c r="AD206" s="37"/>
      <c r="AG206" s="39"/>
      <c r="AH206" s="40"/>
      <c r="AK206" s="39"/>
      <c r="AL206" s="40"/>
      <c r="AO206" s="39"/>
      <c r="AP206" s="41"/>
    </row>
    <row r="207" spans="21:42" s="86" customFormat="1" ht="18.75">
      <c r="U207" s="195"/>
      <c r="AD207" s="37"/>
      <c r="AG207" s="39"/>
      <c r="AH207" s="40"/>
      <c r="AK207" s="39"/>
      <c r="AL207" s="40"/>
      <c r="AO207" s="39"/>
      <c r="AP207" s="41"/>
    </row>
    <row r="208" spans="21:42" s="86" customFormat="1" ht="18.75">
      <c r="U208" s="195"/>
      <c r="AD208" s="37"/>
      <c r="AG208" s="39"/>
      <c r="AH208" s="40"/>
      <c r="AK208" s="39"/>
      <c r="AL208" s="40"/>
      <c r="AO208" s="39"/>
      <c r="AP208" s="41"/>
    </row>
    <row r="209" spans="21:42" s="86" customFormat="1" ht="18.75">
      <c r="U209" s="195"/>
      <c r="AD209" s="37"/>
      <c r="AG209" s="39"/>
      <c r="AH209" s="40"/>
      <c r="AK209" s="39"/>
      <c r="AL209" s="40"/>
      <c r="AO209" s="39"/>
      <c r="AP209" s="41"/>
    </row>
    <row r="210" spans="21:42" s="86" customFormat="1" ht="18.75">
      <c r="U210" s="195"/>
      <c r="AD210" s="37"/>
      <c r="AG210" s="39"/>
      <c r="AH210" s="40"/>
      <c r="AK210" s="39"/>
      <c r="AL210" s="40"/>
      <c r="AO210" s="39"/>
      <c r="AP210" s="41"/>
    </row>
    <row r="211" spans="21:42" s="86" customFormat="1" ht="18.75">
      <c r="U211" s="195"/>
      <c r="AD211" s="37"/>
      <c r="AG211" s="39"/>
      <c r="AH211" s="40"/>
      <c r="AK211" s="39"/>
      <c r="AL211" s="40"/>
      <c r="AO211" s="39"/>
      <c r="AP211" s="41"/>
    </row>
    <row r="212" spans="21:42" s="86" customFormat="1" ht="18.75">
      <c r="U212" s="195"/>
      <c r="AD212" s="37"/>
      <c r="AG212" s="39"/>
      <c r="AH212" s="40"/>
      <c r="AK212" s="39"/>
      <c r="AL212" s="40"/>
      <c r="AO212" s="39"/>
      <c r="AP212" s="41"/>
    </row>
    <row r="213" spans="21:42" s="86" customFormat="1" ht="18.75">
      <c r="U213" s="195"/>
      <c r="AD213" s="37"/>
      <c r="AG213" s="39"/>
      <c r="AH213" s="40"/>
      <c r="AK213" s="39"/>
      <c r="AL213" s="40"/>
      <c r="AO213" s="39"/>
      <c r="AP213" s="41"/>
    </row>
    <row r="214" spans="21:42" s="86" customFormat="1" ht="18.75">
      <c r="U214" s="195"/>
      <c r="AD214" s="37"/>
      <c r="AG214" s="39"/>
      <c r="AH214" s="40"/>
      <c r="AK214" s="39"/>
      <c r="AL214" s="40"/>
      <c r="AO214" s="39"/>
      <c r="AP214" s="41"/>
    </row>
    <row r="215" spans="21:42" s="86" customFormat="1" ht="18.75">
      <c r="U215" s="195"/>
      <c r="AD215" s="37"/>
      <c r="AG215" s="39"/>
      <c r="AH215" s="40"/>
      <c r="AK215" s="39"/>
      <c r="AL215" s="40"/>
      <c r="AO215" s="39"/>
      <c r="AP215" s="41"/>
    </row>
    <row r="216" spans="21:42" s="86" customFormat="1" ht="18.75">
      <c r="U216" s="195"/>
      <c r="AD216" s="37"/>
      <c r="AG216" s="39"/>
      <c r="AH216" s="40"/>
      <c r="AK216" s="39"/>
      <c r="AL216" s="40"/>
      <c r="AO216" s="39"/>
      <c r="AP216" s="41"/>
    </row>
    <row r="217" spans="21:42" s="86" customFormat="1" ht="18.75">
      <c r="U217" s="195"/>
      <c r="AD217" s="37"/>
      <c r="AG217" s="39"/>
      <c r="AH217" s="40"/>
      <c r="AK217" s="39"/>
      <c r="AL217" s="40"/>
      <c r="AO217" s="39"/>
      <c r="AP217" s="41"/>
    </row>
    <row r="218" spans="21:42" s="86" customFormat="1" ht="18.75">
      <c r="U218" s="195"/>
      <c r="AD218" s="37"/>
      <c r="AG218" s="39"/>
      <c r="AH218" s="40"/>
      <c r="AK218" s="39"/>
      <c r="AL218" s="40"/>
      <c r="AO218" s="39"/>
      <c r="AP218" s="41"/>
    </row>
    <row r="219" spans="21:42" s="86" customFormat="1" ht="18.75">
      <c r="U219" s="195"/>
      <c r="AD219" s="37"/>
      <c r="AG219" s="39"/>
      <c r="AH219" s="40"/>
      <c r="AK219" s="39"/>
      <c r="AL219" s="40"/>
      <c r="AO219" s="39"/>
      <c r="AP219" s="41"/>
    </row>
    <row r="220" spans="21:42" s="86" customFormat="1" ht="18.75">
      <c r="U220" s="195"/>
      <c r="AD220" s="37"/>
      <c r="AG220" s="39"/>
      <c r="AH220" s="40"/>
      <c r="AK220" s="39"/>
      <c r="AL220" s="40"/>
      <c r="AO220" s="39"/>
      <c r="AP220" s="41"/>
    </row>
    <row r="221" spans="21:42" s="86" customFormat="1" ht="18.75">
      <c r="U221" s="195"/>
      <c r="AD221" s="37"/>
      <c r="AG221" s="39"/>
      <c r="AH221" s="40"/>
      <c r="AK221" s="39"/>
      <c r="AL221" s="40"/>
      <c r="AO221" s="39"/>
      <c r="AP221" s="41"/>
    </row>
    <row r="222" spans="21:42" s="86" customFormat="1" ht="18.75">
      <c r="U222" s="195"/>
      <c r="AD222" s="37"/>
      <c r="AG222" s="39"/>
      <c r="AH222" s="40"/>
      <c r="AK222" s="39"/>
      <c r="AL222" s="40"/>
      <c r="AO222" s="39"/>
      <c r="AP222" s="41"/>
    </row>
    <row r="223" spans="21:42" s="86" customFormat="1" ht="18.75">
      <c r="U223" s="195"/>
      <c r="AD223" s="37"/>
      <c r="AG223" s="39"/>
      <c r="AH223" s="40"/>
      <c r="AK223" s="39"/>
      <c r="AL223" s="40"/>
      <c r="AO223" s="39"/>
      <c r="AP223" s="41"/>
    </row>
    <row r="224" spans="21:42" s="86" customFormat="1" ht="18.75">
      <c r="U224" s="195"/>
      <c r="AD224" s="37"/>
      <c r="AG224" s="39"/>
      <c r="AH224" s="40"/>
      <c r="AK224" s="39"/>
      <c r="AL224" s="40"/>
      <c r="AO224" s="39"/>
      <c r="AP224" s="41"/>
    </row>
    <row r="225" spans="21:42" s="86" customFormat="1" ht="18.75">
      <c r="U225" s="195"/>
      <c r="AD225" s="37"/>
      <c r="AG225" s="39"/>
      <c r="AH225" s="40"/>
      <c r="AK225" s="39"/>
      <c r="AL225" s="40"/>
      <c r="AO225" s="39"/>
      <c r="AP225" s="41"/>
    </row>
    <row r="226" spans="21:42" s="86" customFormat="1" ht="18.75">
      <c r="U226" s="195"/>
      <c r="AD226" s="37"/>
      <c r="AG226" s="39"/>
      <c r="AH226" s="40"/>
      <c r="AK226" s="39"/>
      <c r="AL226" s="40"/>
      <c r="AO226" s="39"/>
      <c r="AP226" s="41"/>
    </row>
    <row r="227" spans="21:42" s="86" customFormat="1" ht="18.75">
      <c r="U227" s="195"/>
      <c r="AD227" s="37"/>
      <c r="AG227" s="39"/>
      <c r="AH227" s="40"/>
      <c r="AK227" s="39"/>
      <c r="AL227" s="40"/>
      <c r="AO227" s="39"/>
      <c r="AP227" s="41"/>
    </row>
    <row r="228" spans="21:42" s="86" customFormat="1" ht="18.75">
      <c r="U228" s="195"/>
      <c r="AD228" s="37"/>
      <c r="AG228" s="39"/>
      <c r="AH228" s="40"/>
      <c r="AK228" s="39"/>
      <c r="AL228" s="40"/>
      <c r="AO228" s="39"/>
      <c r="AP228" s="41"/>
    </row>
    <row r="229" spans="21:42" s="86" customFormat="1" ht="18.75">
      <c r="U229" s="195"/>
      <c r="AD229" s="37"/>
      <c r="AG229" s="39"/>
      <c r="AH229" s="40"/>
      <c r="AK229" s="39"/>
      <c r="AL229" s="40"/>
      <c r="AO229" s="39"/>
      <c r="AP229" s="41"/>
    </row>
    <row r="230" spans="21:42" s="86" customFormat="1" ht="18.75">
      <c r="U230" s="195"/>
      <c r="AD230" s="37"/>
      <c r="AG230" s="39"/>
      <c r="AH230" s="40"/>
      <c r="AK230" s="39"/>
      <c r="AL230" s="40"/>
      <c r="AO230" s="39"/>
      <c r="AP230" s="41"/>
    </row>
    <row r="231" spans="21:42" s="86" customFormat="1" ht="18.75">
      <c r="U231" s="195"/>
      <c r="AD231" s="37"/>
      <c r="AG231" s="39"/>
      <c r="AH231" s="40"/>
      <c r="AK231" s="39"/>
      <c r="AL231" s="40"/>
      <c r="AO231" s="39"/>
      <c r="AP231" s="41"/>
    </row>
    <row r="232" spans="21:42" s="86" customFormat="1" ht="18.75">
      <c r="U232" s="195"/>
      <c r="AD232" s="37"/>
      <c r="AG232" s="39"/>
      <c r="AH232" s="40"/>
      <c r="AK232" s="39"/>
      <c r="AL232" s="40"/>
      <c r="AO232" s="39"/>
      <c r="AP232" s="41"/>
    </row>
    <row r="233" spans="21:42" s="86" customFormat="1" ht="18.75">
      <c r="U233" s="195"/>
      <c r="AD233" s="37"/>
      <c r="AG233" s="39"/>
      <c r="AH233" s="40"/>
      <c r="AK233" s="39"/>
      <c r="AL233" s="40"/>
      <c r="AO233" s="39"/>
      <c r="AP233" s="41"/>
    </row>
    <row r="234" spans="21:42" s="86" customFormat="1" ht="18.75">
      <c r="U234" s="195"/>
      <c r="AD234" s="37"/>
      <c r="AG234" s="39"/>
      <c r="AH234" s="40"/>
      <c r="AK234" s="39"/>
      <c r="AL234" s="40"/>
      <c r="AO234" s="39"/>
      <c r="AP234" s="41"/>
    </row>
    <row r="235" spans="21:42" s="86" customFormat="1" ht="18.75">
      <c r="U235" s="195"/>
      <c r="AD235" s="37"/>
      <c r="AG235" s="39"/>
      <c r="AH235" s="40"/>
      <c r="AK235" s="39"/>
      <c r="AL235" s="40"/>
      <c r="AO235" s="39"/>
      <c r="AP235" s="41"/>
    </row>
    <row r="236" spans="21:42" s="86" customFormat="1" ht="18.75">
      <c r="U236" s="195"/>
      <c r="AD236" s="37"/>
      <c r="AG236" s="39"/>
      <c r="AH236" s="40"/>
      <c r="AK236" s="39"/>
      <c r="AL236" s="40"/>
      <c r="AO236" s="39"/>
      <c r="AP236" s="41"/>
    </row>
    <row r="237" spans="21:42" s="86" customFormat="1" ht="18.75">
      <c r="U237" s="195"/>
      <c r="AD237" s="37"/>
      <c r="AG237" s="39"/>
      <c r="AH237" s="40"/>
      <c r="AK237" s="39"/>
      <c r="AL237" s="40"/>
      <c r="AO237" s="39"/>
      <c r="AP237" s="41"/>
    </row>
    <row r="238" spans="21:42" s="86" customFormat="1" ht="18.75">
      <c r="U238" s="195"/>
      <c r="AD238" s="37"/>
      <c r="AG238" s="39"/>
      <c r="AH238" s="40"/>
      <c r="AK238" s="39"/>
      <c r="AL238" s="40"/>
      <c r="AO238" s="39"/>
      <c r="AP238" s="41"/>
    </row>
    <row r="239" spans="21:42" s="86" customFormat="1" ht="18.75">
      <c r="U239" s="195"/>
      <c r="AD239" s="37"/>
      <c r="AG239" s="39"/>
      <c r="AH239" s="40"/>
      <c r="AK239" s="39"/>
      <c r="AL239" s="40"/>
      <c r="AO239" s="39"/>
      <c r="AP239" s="41"/>
    </row>
    <row r="240" spans="21:42" s="86" customFormat="1" ht="18.75">
      <c r="U240" s="195"/>
      <c r="AD240" s="37"/>
      <c r="AG240" s="39"/>
      <c r="AH240" s="40"/>
      <c r="AK240" s="39"/>
      <c r="AL240" s="40"/>
      <c r="AO240" s="39"/>
      <c r="AP240" s="41"/>
    </row>
    <row r="241" spans="21:42" s="86" customFormat="1" ht="18.75">
      <c r="U241" s="195"/>
      <c r="AD241" s="37"/>
      <c r="AG241" s="39"/>
      <c r="AH241" s="40"/>
      <c r="AK241" s="39"/>
      <c r="AL241" s="40"/>
      <c r="AO241" s="39"/>
      <c r="AP241" s="41"/>
    </row>
    <row r="242" spans="21:42" s="86" customFormat="1" ht="18.75">
      <c r="U242" s="195"/>
      <c r="AD242" s="37"/>
      <c r="AG242" s="39"/>
      <c r="AH242" s="40"/>
      <c r="AK242" s="39"/>
      <c r="AL242" s="40"/>
      <c r="AO242" s="39"/>
      <c r="AP242" s="41"/>
    </row>
    <row r="243" spans="21:42" s="86" customFormat="1" ht="18.75">
      <c r="U243" s="195"/>
      <c r="AD243" s="37"/>
      <c r="AG243" s="39"/>
      <c r="AH243" s="40"/>
      <c r="AK243" s="39"/>
      <c r="AL243" s="40"/>
      <c r="AO243" s="39"/>
      <c r="AP243" s="41"/>
    </row>
    <row r="244" spans="21:42" s="86" customFormat="1" ht="18.75">
      <c r="U244" s="195"/>
      <c r="AD244" s="37"/>
      <c r="AG244" s="39"/>
      <c r="AH244" s="40"/>
      <c r="AK244" s="39"/>
      <c r="AL244" s="40"/>
      <c r="AO244" s="39"/>
      <c r="AP244" s="41"/>
    </row>
    <row r="245" spans="21:42" s="86" customFormat="1" ht="18.75">
      <c r="U245" s="195"/>
      <c r="AD245" s="37"/>
      <c r="AG245" s="39"/>
      <c r="AH245" s="40"/>
      <c r="AK245" s="39"/>
      <c r="AL245" s="40"/>
      <c r="AO245" s="39"/>
      <c r="AP245" s="41"/>
    </row>
    <row r="246" spans="21:42" s="86" customFormat="1" ht="18.75">
      <c r="U246" s="195"/>
      <c r="AD246" s="37"/>
      <c r="AG246" s="39"/>
      <c r="AH246" s="40"/>
      <c r="AK246" s="39"/>
      <c r="AL246" s="40"/>
      <c r="AO246" s="39"/>
      <c r="AP246" s="41"/>
    </row>
    <row r="247" spans="21:42" s="86" customFormat="1" ht="18.75">
      <c r="U247" s="195"/>
      <c r="AD247" s="37"/>
      <c r="AG247" s="39"/>
      <c r="AH247" s="40"/>
      <c r="AK247" s="39"/>
      <c r="AL247" s="40"/>
      <c r="AO247" s="39"/>
      <c r="AP247" s="41"/>
    </row>
    <row r="248" spans="21:42" s="86" customFormat="1" ht="18.75">
      <c r="U248" s="195"/>
      <c r="AD248" s="37"/>
      <c r="AG248" s="39"/>
      <c r="AH248" s="40"/>
      <c r="AK248" s="39"/>
      <c r="AL248" s="40"/>
      <c r="AO248" s="39"/>
      <c r="AP248" s="41"/>
    </row>
    <row r="249" spans="21:42" s="86" customFormat="1" ht="18.75">
      <c r="U249" s="195"/>
      <c r="AD249" s="37"/>
      <c r="AG249" s="39"/>
      <c r="AH249" s="40"/>
      <c r="AK249" s="39"/>
      <c r="AL249" s="40"/>
      <c r="AO249" s="39"/>
      <c r="AP249" s="41"/>
    </row>
    <row r="250" spans="21:42" s="86" customFormat="1" ht="18.75">
      <c r="U250" s="195"/>
      <c r="AD250" s="37"/>
      <c r="AG250" s="39"/>
      <c r="AH250" s="40"/>
      <c r="AK250" s="39"/>
      <c r="AL250" s="40"/>
      <c r="AO250" s="39"/>
      <c r="AP250" s="41"/>
    </row>
    <row r="251" spans="21:42" s="86" customFormat="1" ht="18.75">
      <c r="U251" s="195"/>
      <c r="AD251" s="37"/>
      <c r="AG251" s="39"/>
      <c r="AH251" s="40"/>
      <c r="AK251" s="39"/>
      <c r="AL251" s="40"/>
      <c r="AO251" s="39"/>
      <c r="AP251" s="41"/>
    </row>
    <row r="252" spans="21:42" s="86" customFormat="1" ht="18.75">
      <c r="U252" s="195"/>
      <c r="AD252" s="37"/>
      <c r="AG252" s="39"/>
      <c r="AH252" s="40"/>
      <c r="AK252" s="39"/>
      <c r="AL252" s="40"/>
      <c r="AO252" s="39"/>
      <c r="AP252" s="41"/>
    </row>
    <row r="253" spans="21:42" s="86" customFormat="1" ht="18.75">
      <c r="U253" s="195"/>
      <c r="AD253" s="37"/>
      <c r="AG253" s="39"/>
      <c r="AH253" s="40"/>
      <c r="AK253" s="39"/>
      <c r="AL253" s="40"/>
      <c r="AO253" s="39"/>
      <c r="AP253" s="41"/>
    </row>
    <row r="254" spans="21:42" s="86" customFormat="1" ht="18.75">
      <c r="U254" s="195"/>
      <c r="AD254" s="37"/>
      <c r="AG254" s="39"/>
      <c r="AH254" s="40"/>
      <c r="AK254" s="39"/>
      <c r="AL254" s="40"/>
      <c r="AO254" s="39"/>
      <c r="AP254" s="41"/>
    </row>
    <row r="255" spans="21:42" s="86" customFormat="1" ht="18.75">
      <c r="U255" s="195"/>
      <c r="AD255" s="37"/>
      <c r="AG255" s="39"/>
      <c r="AH255" s="40"/>
      <c r="AK255" s="39"/>
      <c r="AL255" s="40"/>
      <c r="AO255" s="39"/>
      <c r="AP255" s="41"/>
    </row>
    <row r="256" spans="21:42" s="86" customFormat="1" ht="18.75">
      <c r="U256" s="195"/>
      <c r="AD256" s="37"/>
      <c r="AG256" s="39"/>
      <c r="AH256" s="40"/>
      <c r="AK256" s="39"/>
      <c r="AL256" s="40"/>
      <c r="AO256" s="39"/>
      <c r="AP256" s="41"/>
    </row>
    <row r="257" spans="21:42" s="86" customFormat="1" ht="18.75">
      <c r="U257" s="195"/>
      <c r="AD257" s="37"/>
      <c r="AG257" s="39"/>
      <c r="AH257" s="40"/>
      <c r="AK257" s="39"/>
      <c r="AL257" s="40"/>
      <c r="AO257" s="39"/>
      <c r="AP257" s="41"/>
    </row>
    <row r="258" spans="21:42" s="86" customFormat="1" ht="18.75">
      <c r="U258" s="195"/>
      <c r="AD258" s="37"/>
      <c r="AG258" s="39"/>
      <c r="AH258" s="40"/>
      <c r="AK258" s="39"/>
      <c r="AL258" s="40"/>
      <c r="AO258" s="39"/>
      <c r="AP258" s="41"/>
    </row>
    <row r="259" spans="21:42" s="86" customFormat="1" ht="18.75">
      <c r="U259" s="195"/>
      <c r="AD259" s="37"/>
      <c r="AG259" s="39"/>
      <c r="AH259" s="40"/>
      <c r="AK259" s="39"/>
      <c r="AL259" s="40"/>
      <c r="AO259" s="39"/>
      <c r="AP259" s="41"/>
    </row>
    <row r="260" spans="21:42" s="86" customFormat="1" ht="18.75">
      <c r="U260" s="195"/>
      <c r="AD260" s="37"/>
      <c r="AG260" s="39"/>
      <c r="AH260" s="40"/>
      <c r="AK260" s="39"/>
      <c r="AL260" s="40"/>
      <c r="AO260" s="39"/>
      <c r="AP260" s="41"/>
    </row>
    <row r="261" spans="21:42" s="86" customFormat="1" ht="18.75">
      <c r="U261" s="195"/>
      <c r="AD261" s="37"/>
      <c r="AG261" s="39"/>
      <c r="AH261" s="40"/>
      <c r="AK261" s="39"/>
      <c r="AL261" s="40"/>
      <c r="AO261" s="39"/>
      <c r="AP261" s="41"/>
    </row>
    <row r="262" spans="21:42" s="86" customFormat="1" ht="18.75">
      <c r="U262" s="195"/>
      <c r="AD262" s="37"/>
      <c r="AG262" s="39"/>
      <c r="AH262" s="40"/>
      <c r="AK262" s="39"/>
      <c r="AL262" s="40"/>
      <c r="AO262" s="39"/>
      <c r="AP262" s="41"/>
    </row>
    <row r="263" spans="21:42" s="86" customFormat="1" ht="18.75">
      <c r="U263" s="195"/>
      <c r="AD263" s="37"/>
      <c r="AG263" s="39"/>
      <c r="AH263" s="40"/>
      <c r="AK263" s="39"/>
      <c r="AL263" s="40"/>
      <c r="AO263" s="39"/>
      <c r="AP263" s="41"/>
    </row>
    <row r="264" spans="21:42" s="86" customFormat="1" ht="18.75">
      <c r="U264" s="195"/>
      <c r="AD264" s="37"/>
      <c r="AG264" s="39"/>
      <c r="AH264" s="40"/>
      <c r="AK264" s="39"/>
      <c r="AL264" s="40"/>
      <c r="AO264" s="39"/>
      <c r="AP264" s="41"/>
    </row>
    <row r="265" spans="21:42" s="86" customFormat="1" ht="18.75">
      <c r="U265" s="195"/>
      <c r="AD265" s="37"/>
      <c r="AG265" s="39"/>
      <c r="AH265" s="40"/>
      <c r="AK265" s="39"/>
      <c r="AL265" s="40"/>
      <c r="AO265" s="39"/>
      <c r="AP265" s="41"/>
    </row>
    <row r="266" spans="21:42" s="86" customFormat="1" ht="18.75">
      <c r="U266" s="195"/>
      <c r="AD266" s="37"/>
      <c r="AG266" s="39"/>
      <c r="AH266" s="40"/>
      <c r="AK266" s="39"/>
      <c r="AL266" s="40"/>
      <c r="AO266" s="39"/>
      <c r="AP266" s="41"/>
    </row>
    <row r="267" spans="21:42" s="86" customFormat="1" ht="18.75">
      <c r="U267" s="195"/>
      <c r="AD267" s="37"/>
      <c r="AG267" s="39"/>
      <c r="AH267" s="40"/>
      <c r="AK267" s="39"/>
      <c r="AL267" s="40"/>
      <c r="AO267" s="39"/>
      <c r="AP267" s="41"/>
    </row>
    <row r="268" spans="21:42" s="86" customFormat="1" ht="18.75">
      <c r="U268" s="195"/>
      <c r="AD268" s="37"/>
      <c r="AG268" s="39"/>
      <c r="AH268" s="40"/>
      <c r="AK268" s="39"/>
      <c r="AL268" s="40"/>
      <c r="AO268" s="39"/>
      <c r="AP268" s="41"/>
    </row>
    <row r="269" spans="21:42" s="86" customFormat="1" ht="18.75">
      <c r="U269" s="195"/>
      <c r="AD269" s="37"/>
      <c r="AG269" s="39"/>
      <c r="AH269" s="40"/>
      <c r="AK269" s="39"/>
      <c r="AL269" s="40"/>
      <c r="AO269" s="39"/>
      <c r="AP269" s="41"/>
    </row>
    <row r="270" spans="21:42" s="86" customFormat="1" ht="18.75">
      <c r="U270" s="195"/>
      <c r="AD270" s="37"/>
      <c r="AG270" s="39"/>
      <c r="AH270" s="40"/>
      <c r="AK270" s="39"/>
      <c r="AL270" s="40"/>
      <c r="AO270" s="39"/>
      <c r="AP270" s="41"/>
    </row>
    <row r="271" spans="21:42" s="86" customFormat="1" ht="18.75">
      <c r="U271" s="195"/>
      <c r="AD271" s="37"/>
      <c r="AG271" s="39"/>
      <c r="AH271" s="40"/>
      <c r="AK271" s="39"/>
      <c r="AL271" s="40"/>
      <c r="AO271" s="39"/>
      <c r="AP271" s="41"/>
    </row>
    <row r="272" spans="21:42" s="86" customFormat="1" ht="18.75">
      <c r="U272" s="195"/>
      <c r="AD272" s="37"/>
      <c r="AG272" s="39"/>
      <c r="AH272" s="40"/>
      <c r="AK272" s="39"/>
      <c r="AL272" s="40"/>
      <c r="AO272" s="39"/>
      <c r="AP272" s="41"/>
    </row>
    <row r="273" spans="21:42" s="86" customFormat="1" ht="18.75">
      <c r="U273" s="195"/>
      <c r="AD273" s="37"/>
      <c r="AG273" s="39"/>
      <c r="AH273" s="40"/>
      <c r="AK273" s="39"/>
      <c r="AL273" s="40"/>
      <c r="AO273" s="39"/>
      <c r="AP273" s="41"/>
    </row>
    <row r="274" spans="21:42" s="86" customFormat="1" ht="18.75">
      <c r="U274" s="195"/>
      <c r="AD274" s="37"/>
      <c r="AG274" s="39"/>
      <c r="AH274" s="40"/>
      <c r="AK274" s="39"/>
      <c r="AL274" s="40"/>
      <c r="AO274" s="39"/>
      <c r="AP274" s="41"/>
    </row>
    <row r="275" spans="21:42" s="86" customFormat="1" ht="18.75">
      <c r="U275" s="195"/>
      <c r="AD275" s="37"/>
      <c r="AG275" s="39"/>
      <c r="AH275" s="40"/>
      <c r="AK275" s="39"/>
      <c r="AL275" s="40"/>
      <c r="AO275" s="39"/>
      <c r="AP275" s="41"/>
    </row>
    <row r="276" spans="21:42" s="86" customFormat="1" ht="18.75">
      <c r="U276" s="195"/>
      <c r="AD276" s="37"/>
      <c r="AG276" s="39"/>
      <c r="AH276" s="40"/>
      <c r="AK276" s="39"/>
      <c r="AL276" s="40"/>
      <c r="AO276" s="39"/>
      <c r="AP276" s="41"/>
    </row>
    <row r="277" spans="21:42" s="86" customFormat="1" ht="18.75">
      <c r="U277" s="195"/>
      <c r="AD277" s="37"/>
      <c r="AG277" s="39"/>
      <c r="AH277" s="40"/>
      <c r="AK277" s="39"/>
      <c r="AL277" s="40"/>
      <c r="AO277" s="39"/>
      <c r="AP277" s="41"/>
    </row>
    <row r="278" spans="21:42" s="86" customFormat="1" ht="18.75">
      <c r="U278" s="195"/>
      <c r="AD278" s="37"/>
      <c r="AG278" s="39"/>
      <c r="AH278" s="40"/>
      <c r="AK278" s="39"/>
      <c r="AL278" s="40"/>
      <c r="AO278" s="39"/>
      <c r="AP278" s="41"/>
    </row>
    <row r="279" spans="21:42" s="86" customFormat="1" ht="18.75">
      <c r="U279" s="195"/>
      <c r="AD279" s="37"/>
      <c r="AG279" s="39"/>
      <c r="AH279" s="40"/>
      <c r="AK279" s="39"/>
      <c r="AL279" s="40"/>
      <c r="AO279" s="39"/>
      <c r="AP279" s="41"/>
    </row>
    <row r="280" spans="21:42" s="86" customFormat="1" ht="18.75">
      <c r="U280" s="195"/>
      <c r="AD280" s="37"/>
      <c r="AG280" s="39"/>
      <c r="AH280" s="40"/>
      <c r="AK280" s="39"/>
      <c r="AL280" s="40"/>
      <c r="AO280" s="39"/>
      <c r="AP280" s="41"/>
    </row>
    <row r="281" spans="21:42" s="86" customFormat="1" ht="18.75">
      <c r="U281" s="195"/>
      <c r="AD281" s="37"/>
      <c r="AG281" s="39"/>
      <c r="AH281" s="40"/>
      <c r="AK281" s="39"/>
      <c r="AL281" s="40"/>
      <c r="AO281" s="39"/>
      <c r="AP281" s="41"/>
    </row>
    <row r="282" spans="21:42" s="86" customFormat="1" ht="18.75">
      <c r="U282" s="195"/>
      <c r="AD282" s="37"/>
      <c r="AG282" s="39"/>
      <c r="AH282" s="40"/>
      <c r="AK282" s="39"/>
      <c r="AL282" s="40"/>
      <c r="AO282" s="39"/>
      <c r="AP282" s="41"/>
    </row>
    <row r="283" spans="21:42" s="86" customFormat="1" ht="18.75">
      <c r="U283" s="195"/>
      <c r="AD283" s="37"/>
      <c r="AG283" s="39"/>
      <c r="AH283" s="40"/>
      <c r="AK283" s="39"/>
      <c r="AL283" s="40"/>
      <c r="AO283" s="39"/>
      <c r="AP283" s="41"/>
    </row>
    <row r="284" spans="21:42" s="86" customFormat="1" ht="18.75">
      <c r="U284" s="195"/>
      <c r="AD284" s="37"/>
      <c r="AG284" s="39"/>
      <c r="AH284" s="40"/>
      <c r="AK284" s="39"/>
      <c r="AL284" s="40"/>
      <c r="AO284" s="39"/>
      <c r="AP284" s="41"/>
    </row>
    <row r="285" spans="21:42" s="86" customFormat="1" ht="18.75">
      <c r="U285" s="195"/>
      <c r="AD285" s="37"/>
      <c r="AG285" s="39"/>
      <c r="AH285" s="40"/>
      <c r="AK285" s="39"/>
      <c r="AL285" s="40"/>
      <c r="AO285" s="39"/>
      <c r="AP285" s="41"/>
    </row>
    <row r="286" spans="21:42" s="86" customFormat="1" ht="18.75">
      <c r="U286" s="195"/>
      <c r="AD286" s="37"/>
      <c r="AG286" s="39"/>
      <c r="AH286" s="40"/>
      <c r="AK286" s="39"/>
      <c r="AL286" s="40"/>
      <c r="AO286" s="39"/>
      <c r="AP286" s="41"/>
    </row>
    <row r="287" spans="21:42" s="86" customFormat="1" ht="18.75">
      <c r="U287" s="195"/>
      <c r="AD287" s="37"/>
      <c r="AG287" s="39"/>
      <c r="AH287" s="40"/>
      <c r="AK287" s="39"/>
      <c r="AL287" s="40"/>
      <c r="AO287" s="39"/>
      <c r="AP287" s="41"/>
    </row>
    <row r="288" spans="21:42" s="86" customFormat="1" ht="18.75">
      <c r="U288" s="195"/>
      <c r="AD288" s="37"/>
      <c r="AG288" s="39"/>
      <c r="AH288" s="40"/>
      <c r="AK288" s="39"/>
      <c r="AL288" s="40"/>
      <c r="AO288" s="39"/>
      <c r="AP288" s="41"/>
    </row>
    <row r="289" spans="21:42" s="86" customFormat="1" ht="18.75">
      <c r="U289" s="195"/>
      <c r="AD289" s="37"/>
      <c r="AG289" s="39"/>
      <c r="AH289" s="40"/>
      <c r="AK289" s="39"/>
      <c r="AL289" s="40"/>
      <c r="AO289" s="39"/>
      <c r="AP289" s="41"/>
    </row>
    <row r="290" spans="21:42" s="86" customFormat="1" ht="18.75">
      <c r="U290" s="195"/>
      <c r="AD290" s="37"/>
      <c r="AG290" s="39"/>
      <c r="AH290" s="40"/>
      <c r="AK290" s="39"/>
      <c r="AL290" s="40"/>
      <c r="AO290" s="39"/>
      <c r="AP290" s="41"/>
    </row>
    <row r="291" spans="21:42" s="86" customFormat="1" ht="18.75">
      <c r="U291" s="195"/>
      <c r="AD291" s="37"/>
      <c r="AG291" s="39"/>
      <c r="AH291" s="40"/>
      <c r="AK291" s="39"/>
      <c r="AL291" s="40"/>
      <c r="AO291" s="39"/>
      <c r="AP291" s="41"/>
    </row>
    <row r="292" spans="21:42" s="86" customFormat="1" ht="18.75">
      <c r="U292" s="195"/>
      <c r="AD292" s="37"/>
      <c r="AG292" s="39"/>
      <c r="AH292" s="40"/>
      <c r="AK292" s="39"/>
      <c r="AL292" s="40"/>
      <c r="AO292" s="39"/>
      <c r="AP292" s="41"/>
    </row>
    <row r="293" spans="21:42" s="86" customFormat="1" ht="18.75">
      <c r="U293" s="195"/>
      <c r="AD293" s="37"/>
      <c r="AG293" s="39"/>
      <c r="AH293" s="40"/>
      <c r="AK293" s="39"/>
      <c r="AL293" s="40"/>
      <c r="AO293" s="39"/>
      <c r="AP293" s="41"/>
    </row>
    <row r="294" spans="21:42" s="86" customFormat="1" ht="18.75">
      <c r="U294" s="195"/>
      <c r="AD294" s="37"/>
      <c r="AG294" s="39"/>
      <c r="AH294" s="40"/>
      <c r="AK294" s="39"/>
      <c r="AL294" s="40"/>
      <c r="AO294" s="39"/>
      <c r="AP294" s="41"/>
    </row>
    <row r="295" spans="21:42" s="86" customFormat="1" ht="18.75">
      <c r="U295" s="195"/>
      <c r="AD295" s="37"/>
      <c r="AG295" s="39"/>
      <c r="AH295" s="40"/>
      <c r="AK295" s="39"/>
      <c r="AL295" s="40"/>
      <c r="AO295" s="39"/>
      <c r="AP295" s="41"/>
    </row>
    <row r="296" spans="21:42" s="86" customFormat="1" ht="18.75">
      <c r="U296" s="195"/>
      <c r="AD296" s="37"/>
      <c r="AG296" s="39"/>
      <c r="AH296" s="40"/>
      <c r="AK296" s="39"/>
      <c r="AL296" s="40"/>
      <c r="AO296" s="39"/>
      <c r="AP296" s="41"/>
    </row>
    <row r="297" spans="21:42" s="86" customFormat="1" ht="18.75">
      <c r="U297" s="195"/>
      <c r="AD297" s="37"/>
      <c r="AG297" s="39"/>
      <c r="AH297" s="40"/>
      <c r="AK297" s="39"/>
      <c r="AL297" s="40"/>
      <c r="AO297" s="39"/>
      <c r="AP297" s="41"/>
    </row>
    <row r="298" spans="21:42" s="86" customFormat="1" ht="18.75">
      <c r="U298" s="195"/>
      <c r="AD298" s="37"/>
      <c r="AG298" s="39"/>
      <c r="AH298" s="40"/>
      <c r="AK298" s="39"/>
      <c r="AL298" s="40"/>
      <c r="AO298" s="39"/>
      <c r="AP298" s="41"/>
    </row>
    <row r="299" spans="21:42" s="86" customFormat="1" ht="18.75">
      <c r="U299" s="195"/>
      <c r="AD299" s="37"/>
      <c r="AG299" s="39"/>
      <c r="AH299" s="40"/>
      <c r="AK299" s="39"/>
      <c r="AL299" s="40"/>
      <c r="AO299" s="39"/>
      <c r="AP299" s="41"/>
    </row>
    <row r="300" spans="21:42" s="86" customFormat="1" ht="18.75">
      <c r="U300" s="195"/>
      <c r="AD300" s="37"/>
      <c r="AG300" s="39"/>
      <c r="AH300" s="40"/>
      <c r="AK300" s="39"/>
      <c r="AL300" s="40"/>
      <c r="AO300" s="39"/>
      <c r="AP300" s="41"/>
    </row>
    <row r="301" spans="21:42" s="86" customFormat="1" ht="18.75">
      <c r="U301" s="195"/>
      <c r="AD301" s="37"/>
      <c r="AG301" s="39"/>
      <c r="AH301" s="40"/>
      <c r="AK301" s="39"/>
      <c r="AL301" s="40"/>
      <c r="AO301" s="39"/>
      <c r="AP301" s="41"/>
    </row>
    <row r="302" spans="21:42" s="86" customFormat="1" ht="18.75">
      <c r="U302" s="195"/>
      <c r="AD302" s="37"/>
      <c r="AG302" s="39"/>
      <c r="AH302" s="40"/>
      <c r="AK302" s="39"/>
      <c r="AL302" s="40"/>
      <c r="AO302" s="39"/>
      <c r="AP302" s="41"/>
    </row>
    <row r="303" spans="21:42" s="86" customFormat="1" ht="18.75">
      <c r="U303" s="195"/>
      <c r="AD303" s="37"/>
      <c r="AG303" s="39"/>
      <c r="AH303" s="40"/>
      <c r="AK303" s="39"/>
      <c r="AL303" s="40"/>
      <c r="AO303" s="39"/>
      <c r="AP303" s="41"/>
    </row>
    <row r="304" spans="21:42" s="86" customFormat="1" ht="18.75">
      <c r="U304" s="195"/>
      <c r="AD304" s="37"/>
      <c r="AG304" s="39"/>
      <c r="AH304" s="40"/>
      <c r="AK304" s="39"/>
      <c r="AL304" s="40"/>
      <c r="AO304" s="39"/>
      <c r="AP304" s="41"/>
    </row>
    <row r="305" spans="21:42" s="86" customFormat="1" ht="18.75">
      <c r="U305" s="195"/>
      <c r="AD305" s="37"/>
      <c r="AG305" s="39"/>
      <c r="AH305" s="40"/>
      <c r="AK305" s="39"/>
      <c r="AL305" s="40"/>
      <c r="AO305" s="39"/>
      <c r="AP305" s="41"/>
    </row>
    <row r="306" spans="21:42" s="86" customFormat="1" ht="18.75">
      <c r="U306" s="195"/>
      <c r="AD306" s="37"/>
      <c r="AG306" s="39"/>
      <c r="AH306" s="40"/>
      <c r="AK306" s="39"/>
      <c r="AL306" s="40"/>
      <c r="AO306" s="39"/>
      <c r="AP306" s="41"/>
    </row>
    <row r="307" spans="21:42" s="86" customFormat="1" ht="18.75">
      <c r="U307" s="195"/>
      <c r="AD307" s="37"/>
      <c r="AG307" s="39"/>
      <c r="AH307" s="40"/>
      <c r="AK307" s="39"/>
      <c r="AL307" s="40"/>
      <c r="AO307" s="39"/>
      <c r="AP307" s="41"/>
    </row>
    <row r="308" spans="21:42" s="86" customFormat="1" ht="18.75">
      <c r="U308" s="195"/>
      <c r="AD308" s="37"/>
      <c r="AG308" s="39"/>
      <c r="AH308" s="40"/>
      <c r="AK308" s="39"/>
      <c r="AL308" s="40"/>
      <c r="AO308" s="39"/>
      <c r="AP308" s="41"/>
    </row>
    <row r="309" spans="21:42" s="86" customFormat="1" ht="18.75">
      <c r="U309" s="195"/>
      <c r="AD309" s="37"/>
      <c r="AG309" s="39"/>
      <c r="AH309" s="40"/>
      <c r="AK309" s="39"/>
      <c r="AL309" s="40"/>
      <c r="AO309" s="39"/>
      <c r="AP309" s="41"/>
    </row>
    <row r="310" spans="21:42" s="86" customFormat="1" ht="18.75">
      <c r="U310" s="195"/>
      <c r="AD310" s="37"/>
      <c r="AG310" s="39"/>
      <c r="AH310" s="40"/>
      <c r="AK310" s="39"/>
      <c r="AL310" s="40"/>
      <c r="AO310" s="39"/>
      <c r="AP310" s="41"/>
    </row>
    <row r="311" spans="21:42" s="86" customFormat="1" ht="18.75">
      <c r="U311" s="195"/>
      <c r="AD311" s="37"/>
      <c r="AG311" s="39"/>
      <c r="AH311" s="40"/>
      <c r="AK311" s="39"/>
      <c r="AL311" s="40"/>
      <c r="AO311" s="39"/>
      <c r="AP311" s="41"/>
    </row>
    <row r="312" spans="21:42" s="86" customFormat="1" ht="18.75">
      <c r="U312" s="195"/>
      <c r="AD312" s="37"/>
      <c r="AG312" s="39"/>
      <c r="AH312" s="40"/>
      <c r="AK312" s="39"/>
      <c r="AL312" s="40"/>
      <c r="AO312" s="39"/>
      <c r="AP312" s="41"/>
    </row>
    <row r="313" spans="21:42" s="86" customFormat="1" ht="18.75">
      <c r="U313" s="195"/>
      <c r="AD313" s="37"/>
      <c r="AG313" s="39"/>
      <c r="AH313" s="40"/>
      <c r="AK313" s="39"/>
      <c r="AL313" s="40"/>
      <c r="AO313" s="39"/>
      <c r="AP313" s="41"/>
    </row>
    <row r="314" spans="21:42" s="86" customFormat="1" ht="18.75">
      <c r="U314" s="195"/>
      <c r="AD314" s="37"/>
      <c r="AG314" s="39"/>
      <c r="AH314" s="40"/>
      <c r="AK314" s="39"/>
      <c r="AL314" s="40"/>
      <c r="AO314" s="39"/>
      <c r="AP314" s="41"/>
    </row>
    <row r="315" spans="21:42" s="86" customFormat="1" ht="18.75">
      <c r="U315" s="195"/>
      <c r="AD315" s="37"/>
      <c r="AG315" s="39"/>
      <c r="AH315" s="40"/>
      <c r="AK315" s="39"/>
      <c r="AL315" s="40"/>
      <c r="AO315" s="39"/>
      <c r="AP315" s="41"/>
    </row>
    <row r="316" spans="21:42" s="86" customFormat="1" ht="18.75">
      <c r="U316" s="195"/>
      <c r="AD316" s="37"/>
      <c r="AG316" s="39"/>
      <c r="AH316" s="40"/>
      <c r="AK316" s="39"/>
      <c r="AL316" s="40"/>
      <c r="AO316" s="39"/>
      <c r="AP316" s="41"/>
    </row>
    <row r="317" spans="21:42" s="86" customFormat="1" ht="18.75">
      <c r="U317" s="195"/>
      <c r="AD317" s="37"/>
      <c r="AG317" s="39"/>
      <c r="AH317" s="40"/>
      <c r="AK317" s="39"/>
      <c r="AL317" s="40"/>
      <c r="AO317" s="39"/>
      <c r="AP317" s="41"/>
    </row>
    <row r="318" spans="21:42" s="86" customFormat="1" ht="18.75">
      <c r="U318" s="195"/>
      <c r="AD318" s="37"/>
      <c r="AG318" s="39"/>
      <c r="AH318" s="40"/>
      <c r="AK318" s="39"/>
      <c r="AL318" s="40"/>
      <c r="AO318" s="39"/>
      <c r="AP318" s="41"/>
    </row>
    <row r="319" spans="21:42" s="86" customFormat="1" ht="18.75">
      <c r="U319" s="195"/>
      <c r="AD319" s="37"/>
      <c r="AG319" s="39"/>
      <c r="AH319" s="40"/>
      <c r="AK319" s="39"/>
      <c r="AL319" s="40"/>
      <c r="AO319" s="39"/>
      <c r="AP319" s="41"/>
    </row>
    <row r="320" spans="21:42" s="86" customFormat="1" ht="18.75">
      <c r="U320" s="195"/>
      <c r="AD320" s="37"/>
      <c r="AG320" s="39"/>
      <c r="AH320" s="40"/>
      <c r="AK320" s="39"/>
      <c r="AL320" s="40"/>
      <c r="AO320" s="39"/>
      <c r="AP320" s="41"/>
    </row>
    <row r="321" spans="21:42" s="86" customFormat="1" ht="18.75">
      <c r="U321" s="195"/>
      <c r="AD321" s="37"/>
      <c r="AG321" s="39"/>
      <c r="AH321" s="40"/>
      <c r="AK321" s="39"/>
      <c r="AL321" s="40"/>
      <c r="AO321" s="39"/>
      <c r="AP321" s="41"/>
    </row>
    <row r="322" spans="21:42" s="86" customFormat="1" ht="18.75">
      <c r="U322" s="195"/>
      <c r="AD322" s="37"/>
      <c r="AG322" s="39"/>
      <c r="AH322" s="40"/>
      <c r="AK322" s="39"/>
      <c r="AL322" s="40"/>
      <c r="AO322" s="39"/>
      <c r="AP322" s="41"/>
    </row>
    <row r="323" spans="21:42" s="86" customFormat="1" ht="18.75">
      <c r="U323" s="195"/>
      <c r="AD323" s="37"/>
      <c r="AG323" s="39"/>
      <c r="AH323" s="40"/>
      <c r="AK323" s="39"/>
      <c r="AL323" s="40"/>
      <c r="AO323" s="39"/>
      <c r="AP323" s="41"/>
    </row>
    <row r="324" spans="21:42" s="86" customFormat="1" ht="18.75">
      <c r="U324" s="195"/>
      <c r="AD324" s="37"/>
      <c r="AG324" s="39"/>
      <c r="AH324" s="40"/>
      <c r="AK324" s="39"/>
      <c r="AL324" s="40"/>
      <c r="AO324" s="39"/>
      <c r="AP324" s="41"/>
    </row>
    <row r="325" spans="21:42" s="86" customFormat="1" ht="18.75">
      <c r="U325" s="195"/>
      <c r="AD325" s="37"/>
      <c r="AG325" s="39"/>
      <c r="AH325" s="40"/>
      <c r="AK325" s="39"/>
      <c r="AL325" s="40"/>
      <c r="AO325" s="39"/>
      <c r="AP325" s="41"/>
    </row>
    <row r="326" spans="21:42" s="86" customFormat="1" ht="18.75">
      <c r="U326" s="195"/>
      <c r="AD326" s="37"/>
      <c r="AG326" s="39"/>
      <c r="AH326" s="40"/>
      <c r="AK326" s="39"/>
      <c r="AL326" s="40"/>
      <c r="AO326" s="39"/>
      <c r="AP326" s="41"/>
    </row>
    <row r="327" spans="21:42" s="86" customFormat="1" ht="18.75">
      <c r="U327" s="195"/>
      <c r="AD327" s="37"/>
      <c r="AG327" s="39"/>
      <c r="AH327" s="40"/>
      <c r="AK327" s="39"/>
      <c r="AL327" s="40"/>
      <c r="AO327" s="39"/>
      <c r="AP327" s="41"/>
    </row>
    <row r="328" spans="21:42" s="86" customFormat="1" ht="18.75">
      <c r="U328" s="195"/>
      <c r="AD328" s="37"/>
      <c r="AG328" s="39"/>
      <c r="AH328" s="40"/>
      <c r="AK328" s="39"/>
      <c r="AL328" s="40"/>
      <c r="AO328" s="39"/>
      <c r="AP328" s="41"/>
    </row>
    <row r="329" spans="21:42" s="86" customFormat="1" ht="18.75">
      <c r="U329" s="195"/>
      <c r="AD329" s="37"/>
      <c r="AG329" s="39"/>
      <c r="AH329" s="40"/>
      <c r="AK329" s="39"/>
      <c r="AL329" s="40"/>
      <c r="AO329" s="39"/>
      <c r="AP329" s="41"/>
    </row>
    <row r="330" spans="21:42" s="86" customFormat="1" ht="18.75">
      <c r="U330" s="195"/>
      <c r="AD330" s="37"/>
      <c r="AG330" s="39"/>
      <c r="AH330" s="40"/>
      <c r="AK330" s="39"/>
      <c r="AL330" s="40"/>
      <c r="AO330" s="39"/>
      <c r="AP330" s="41"/>
    </row>
    <row r="331" spans="21:42" s="86" customFormat="1" ht="18.75">
      <c r="U331" s="195"/>
      <c r="AD331" s="37"/>
      <c r="AG331" s="39"/>
      <c r="AH331" s="40"/>
      <c r="AK331" s="39"/>
      <c r="AL331" s="40"/>
      <c r="AO331" s="39"/>
      <c r="AP331" s="41"/>
    </row>
    <row r="332" spans="21:42" s="86" customFormat="1" ht="18.75">
      <c r="U332" s="195"/>
      <c r="AD332" s="37"/>
      <c r="AG332" s="39"/>
      <c r="AH332" s="40"/>
      <c r="AK332" s="39"/>
      <c r="AL332" s="40"/>
      <c r="AO332" s="39"/>
      <c r="AP332" s="41"/>
    </row>
    <row r="333" spans="21:42" s="86" customFormat="1" ht="18.75">
      <c r="U333" s="195"/>
      <c r="AD333" s="37"/>
      <c r="AG333" s="39"/>
      <c r="AH333" s="40"/>
      <c r="AK333" s="39"/>
      <c r="AL333" s="40"/>
      <c r="AO333" s="39"/>
      <c r="AP333" s="41"/>
    </row>
    <row r="334" spans="21:42" s="86" customFormat="1" ht="18.75">
      <c r="U334" s="195"/>
      <c r="AD334" s="37"/>
      <c r="AG334" s="39"/>
      <c r="AH334" s="40"/>
      <c r="AK334" s="39"/>
      <c r="AL334" s="40"/>
      <c r="AO334" s="39"/>
      <c r="AP334" s="41"/>
    </row>
    <row r="335" spans="21:42" s="86" customFormat="1" ht="18.75">
      <c r="U335" s="195"/>
      <c r="AD335" s="37"/>
      <c r="AG335" s="39"/>
      <c r="AH335" s="40"/>
      <c r="AK335" s="39"/>
      <c r="AL335" s="40"/>
      <c r="AO335" s="39"/>
      <c r="AP335" s="41"/>
    </row>
    <row r="336" spans="21:42" s="86" customFormat="1" ht="18.75">
      <c r="U336" s="195"/>
      <c r="AD336" s="37"/>
      <c r="AG336" s="39"/>
      <c r="AH336" s="40"/>
      <c r="AK336" s="39"/>
      <c r="AL336" s="40"/>
      <c r="AO336" s="39"/>
      <c r="AP336" s="41"/>
    </row>
    <row r="337" spans="21:42" s="86" customFormat="1" ht="18.75">
      <c r="U337" s="195"/>
      <c r="AD337" s="37"/>
      <c r="AG337" s="39"/>
      <c r="AH337" s="40"/>
      <c r="AK337" s="39"/>
      <c r="AL337" s="40"/>
      <c r="AO337" s="39"/>
      <c r="AP337" s="41"/>
    </row>
    <row r="338" spans="21:42" s="86" customFormat="1" ht="18.75">
      <c r="U338" s="195"/>
      <c r="AD338" s="37"/>
      <c r="AG338" s="39"/>
      <c r="AH338" s="40"/>
      <c r="AK338" s="39"/>
      <c r="AL338" s="40"/>
      <c r="AO338" s="39"/>
      <c r="AP338" s="41"/>
    </row>
    <row r="339" spans="21:42" s="86" customFormat="1" ht="18.75">
      <c r="U339" s="195"/>
      <c r="AD339" s="37"/>
      <c r="AG339" s="39"/>
      <c r="AH339" s="40"/>
      <c r="AK339" s="39"/>
      <c r="AL339" s="40"/>
      <c r="AO339" s="39"/>
      <c r="AP339" s="41"/>
    </row>
    <row r="340" spans="21:42" s="86" customFormat="1" ht="18.75">
      <c r="U340" s="195"/>
      <c r="AD340" s="37"/>
      <c r="AG340" s="39"/>
      <c r="AH340" s="40"/>
      <c r="AK340" s="39"/>
      <c r="AL340" s="40"/>
      <c r="AO340" s="39"/>
      <c r="AP340" s="41"/>
    </row>
    <row r="341" spans="21:42" s="86" customFormat="1" ht="18.75">
      <c r="U341" s="195"/>
      <c r="AD341" s="37"/>
      <c r="AG341" s="39"/>
      <c r="AH341" s="40"/>
      <c r="AK341" s="39"/>
      <c r="AL341" s="40"/>
      <c r="AO341" s="39"/>
      <c r="AP341" s="41"/>
    </row>
    <row r="342" spans="21:42" s="86" customFormat="1" ht="18.75">
      <c r="U342" s="195"/>
      <c r="AD342" s="37"/>
      <c r="AG342" s="39"/>
      <c r="AH342" s="40"/>
      <c r="AK342" s="39"/>
      <c r="AL342" s="40"/>
      <c r="AO342" s="39"/>
      <c r="AP342" s="41"/>
    </row>
    <row r="343" spans="21:42" s="86" customFormat="1" ht="18.75">
      <c r="U343" s="195"/>
      <c r="AD343" s="37"/>
      <c r="AG343" s="39"/>
      <c r="AH343" s="40"/>
      <c r="AK343" s="39"/>
      <c r="AL343" s="40"/>
      <c r="AO343" s="39"/>
      <c r="AP343" s="41"/>
    </row>
    <row r="344" spans="21:42" s="86" customFormat="1" ht="18.75">
      <c r="U344" s="195"/>
      <c r="AD344" s="37"/>
      <c r="AG344" s="39"/>
      <c r="AH344" s="40"/>
      <c r="AK344" s="39"/>
      <c r="AL344" s="40"/>
      <c r="AO344" s="39"/>
      <c r="AP344" s="41"/>
    </row>
    <row r="345" spans="21:42" s="86" customFormat="1" ht="18.75">
      <c r="U345" s="195"/>
      <c r="AD345" s="37"/>
      <c r="AG345" s="39"/>
      <c r="AH345" s="40"/>
      <c r="AK345" s="39"/>
      <c r="AL345" s="40"/>
      <c r="AO345" s="39"/>
      <c r="AP345" s="41"/>
    </row>
    <row r="346" spans="21:42" s="86" customFormat="1" ht="18.75">
      <c r="U346" s="195"/>
      <c r="AD346" s="37"/>
      <c r="AG346" s="39"/>
      <c r="AH346" s="40"/>
      <c r="AK346" s="39"/>
      <c r="AL346" s="40"/>
      <c r="AO346" s="39"/>
      <c r="AP346" s="41"/>
    </row>
    <row r="347" spans="21:42" s="86" customFormat="1" ht="18.75">
      <c r="U347" s="195"/>
      <c r="AD347" s="37"/>
      <c r="AG347" s="39"/>
      <c r="AH347" s="40"/>
      <c r="AK347" s="39"/>
      <c r="AL347" s="40"/>
      <c r="AO347" s="39"/>
      <c r="AP347" s="41"/>
    </row>
    <row r="348" spans="21:42" s="86" customFormat="1" ht="18.75">
      <c r="U348" s="195"/>
      <c r="AD348" s="37"/>
      <c r="AG348" s="39"/>
      <c r="AH348" s="40"/>
      <c r="AK348" s="39"/>
      <c r="AL348" s="40"/>
      <c r="AO348" s="39"/>
      <c r="AP348" s="41"/>
    </row>
    <row r="349" spans="21:42" s="86" customFormat="1" ht="18.75">
      <c r="U349" s="195"/>
      <c r="AD349" s="37"/>
      <c r="AG349" s="39"/>
      <c r="AH349" s="40"/>
      <c r="AK349" s="39"/>
      <c r="AL349" s="40"/>
      <c r="AO349" s="39"/>
      <c r="AP349" s="41"/>
    </row>
    <row r="350" spans="21:42" s="86" customFormat="1" ht="18.75">
      <c r="U350" s="195"/>
      <c r="AD350" s="37"/>
      <c r="AG350" s="39"/>
      <c r="AH350" s="40"/>
      <c r="AK350" s="39"/>
      <c r="AL350" s="40"/>
      <c r="AO350" s="39"/>
      <c r="AP350" s="41"/>
    </row>
    <row r="351" spans="21:42" s="86" customFormat="1" ht="18.75">
      <c r="U351" s="195"/>
      <c r="AD351" s="37"/>
      <c r="AG351" s="39"/>
      <c r="AH351" s="40"/>
      <c r="AK351" s="39"/>
      <c r="AL351" s="40"/>
      <c r="AO351" s="39"/>
      <c r="AP351" s="41"/>
    </row>
    <row r="352" spans="21:42" s="86" customFormat="1" ht="18.75">
      <c r="U352" s="195"/>
      <c r="AD352" s="37"/>
      <c r="AG352" s="39"/>
      <c r="AH352" s="40"/>
      <c r="AK352" s="39"/>
      <c r="AL352" s="40"/>
      <c r="AO352" s="39"/>
      <c r="AP352" s="41"/>
    </row>
    <row r="353" spans="21:42" s="86" customFormat="1" ht="18.75">
      <c r="U353" s="195"/>
      <c r="AD353" s="37"/>
      <c r="AG353" s="39"/>
      <c r="AH353" s="40"/>
      <c r="AK353" s="39"/>
      <c r="AL353" s="40"/>
      <c r="AO353" s="39"/>
      <c r="AP353" s="41"/>
    </row>
    <row r="354" spans="21:42" s="86" customFormat="1" ht="18.75">
      <c r="U354" s="195"/>
      <c r="AD354" s="37"/>
      <c r="AG354" s="39"/>
      <c r="AH354" s="40"/>
      <c r="AK354" s="39"/>
      <c r="AL354" s="40"/>
      <c r="AO354" s="39"/>
      <c r="AP354" s="41"/>
    </row>
    <row r="355" spans="21:42" s="86" customFormat="1" ht="18.75">
      <c r="U355" s="195"/>
      <c r="AD355" s="37"/>
      <c r="AG355" s="39"/>
      <c r="AH355" s="40"/>
      <c r="AK355" s="39"/>
      <c r="AL355" s="40"/>
      <c r="AO355" s="39"/>
      <c r="AP355" s="41"/>
    </row>
    <row r="356" spans="21:42" s="86" customFormat="1" ht="18.75">
      <c r="U356" s="195"/>
      <c r="AD356" s="37"/>
      <c r="AG356" s="39"/>
      <c r="AH356" s="40"/>
      <c r="AK356" s="39"/>
      <c r="AL356" s="40"/>
      <c r="AO356" s="39"/>
      <c r="AP356" s="41"/>
    </row>
    <row r="357" spans="21:42" s="86" customFormat="1" ht="18.75">
      <c r="U357" s="195"/>
      <c r="AD357" s="37"/>
      <c r="AG357" s="39"/>
      <c r="AH357" s="40"/>
      <c r="AK357" s="39"/>
      <c r="AL357" s="40"/>
      <c r="AO357" s="39"/>
      <c r="AP357" s="41"/>
    </row>
    <row r="358" spans="21:42" s="86" customFormat="1" ht="18.75">
      <c r="U358" s="195"/>
      <c r="AD358" s="37"/>
      <c r="AG358" s="39"/>
      <c r="AH358" s="40"/>
      <c r="AK358" s="39"/>
      <c r="AL358" s="40"/>
      <c r="AO358" s="39"/>
      <c r="AP358" s="41"/>
    </row>
    <row r="359" spans="21:42" s="86" customFormat="1" ht="18.75">
      <c r="U359" s="195"/>
      <c r="AD359" s="37"/>
      <c r="AG359" s="39"/>
      <c r="AH359" s="40"/>
      <c r="AK359" s="39"/>
      <c r="AL359" s="40"/>
      <c r="AO359" s="39"/>
      <c r="AP359" s="41"/>
    </row>
    <row r="360" spans="21:42" s="86" customFormat="1" ht="18.75">
      <c r="U360" s="195"/>
      <c r="AD360" s="37"/>
      <c r="AG360" s="39"/>
      <c r="AH360" s="40"/>
      <c r="AK360" s="39"/>
      <c r="AL360" s="40"/>
      <c r="AO360" s="39"/>
      <c r="AP360" s="41"/>
    </row>
    <row r="361" spans="21:42" s="86" customFormat="1" ht="18.75">
      <c r="U361" s="195"/>
      <c r="AD361" s="37"/>
      <c r="AG361" s="39"/>
      <c r="AH361" s="40"/>
      <c r="AK361" s="39"/>
      <c r="AL361" s="40"/>
      <c r="AO361" s="39"/>
      <c r="AP361" s="41"/>
    </row>
    <row r="362" spans="21:42" s="86" customFormat="1" ht="18.75">
      <c r="U362" s="195"/>
      <c r="AD362" s="37"/>
      <c r="AG362" s="39"/>
      <c r="AH362" s="40"/>
      <c r="AK362" s="39"/>
      <c r="AL362" s="40"/>
      <c r="AO362" s="39"/>
      <c r="AP362" s="41"/>
    </row>
    <row r="363" spans="21:42" s="86" customFormat="1" ht="18.75">
      <c r="U363" s="195"/>
      <c r="AD363" s="37"/>
      <c r="AG363" s="39"/>
      <c r="AH363" s="40"/>
      <c r="AK363" s="39"/>
      <c r="AL363" s="40"/>
      <c r="AO363" s="39"/>
      <c r="AP363" s="41"/>
    </row>
    <row r="364" spans="21:42" s="86" customFormat="1" ht="18.75">
      <c r="U364" s="195"/>
      <c r="AD364" s="37"/>
      <c r="AG364" s="39"/>
      <c r="AH364" s="40"/>
      <c r="AK364" s="39"/>
      <c r="AL364" s="40"/>
      <c r="AO364" s="39"/>
      <c r="AP364" s="41"/>
    </row>
    <row r="365" spans="21:42" s="86" customFormat="1" ht="18.75">
      <c r="U365" s="195"/>
      <c r="AD365" s="37"/>
      <c r="AG365" s="39"/>
      <c r="AH365" s="40"/>
      <c r="AK365" s="39"/>
      <c r="AL365" s="40"/>
      <c r="AO365" s="39"/>
      <c r="AP365" s="41"/>
    </row>
    <row r="366" spans="21:42" s="86" customFormat="1" ht="18.75">
      <c r="U366" s="195"/>
      <c r="AD366" s="37"/>
      <c r="AG366" s="39"/>
      <c r="AH366" s="40"/>
      <c r="AK366" s="39"/>
      <c r="AL366" s="40"/>
      <c r="AO366" s="39"/>
      <c r="AP366" s="41"/>
    </row>
    <row r="367" spans="21:42" s="86" customFormat="1" ht="18.75">
      <c r="U367" s="195"/>
      <c r="AD367" s="37"/>
      <c r="AG367" s="39"/>
      <c r="AH367" s="40"/>
      <c r="AK367" s="39"/>
      <c r="AL367" s="40"/>
      <c r="AO367" s="39"/>
      <c r="AP367" s="41"/>
    </row>
    <row r="368" spans="21:42" s="86" customFormat="1" ht="18.75">
      <c r="U368" s="195"/>
      <c r="AD368" s="37"/>
      <c r="AG368" s="39"/>
      <c r="AH368" s="40"/>
      <c r="AK368" s="39"/>
      <c r="AL368" s="40"/>
      <c r="AO368" s="39"/>
      <c r="AP368" s="41"/>
    </row>
    <row r="369" spans="21:42" s="86" customFormat="1" ht="18.75">
      <c r="U369" s="195"/>
      <c r="AD369" s="37"/>
      <c r="AG369" s="39"/>
      <c r="AH369" s="40"/>
      <c r="AK369" s="39"/>
      <c r="AL369" s="40"/>
      <c r="AO369" s="39"/>
      <c r="AP369" s="41"/>
    </row>
    <row r="370" spans="21:42" s="86" customFormat="1" ht="18.75">
      <c r="U370" s="195"/>
      <c r="AD370" s="37"/>
      <c r="AG370" s="39"/>
      <c r="AH370" s="40"/>
      <c r="AK370" s="39"/>
      <c r="AL370" s="40"/>
      <c r="AO370" s="39"/>
      <c r="AP370" s="41"/>
    </row>
    <row r="371" spans="21:42" s="86" customFormat="1" ht="18.75">
      <c r="U371" s="195"/>
      <c r="AD371" s="37"/>
      <c r="AG371" s="39"/>
      <c r="AH371" s="40"/>
      <c r="AK371" s="39"/>
      <c r="AL371" s="40"/>
      <c r="AO371" s="39"/>
      <c r="AP371" s="41"/>
    </row>
    <row r="372" spans="21:42" s="86" customFormat="1" ht="18.75">
      <c r="U372" s="195"/>
      <c r="AD372" s="37"/>
      <c r="AG372" s="39"/>
      <c r="AH372" s="40"/>
      <c r="AK372" s="39"/>
      <c r="AL372" s="40"/>
      <c r="AO372" s="39"/>
      <c r="AP372" s="41"/>
    </row>
    <row r="373" spans="21:42" s="86" customFormat="1" ht="18.75">
      <c r="U373" s="195"/>
      <c r="AD373" s="37"/>
      <c r="AG373" s="39"/>
      <c r="AH373" s="40"/>
      <c r="AK373" s="39"/>
      <c r="AL373" s="40"/>
      <c r="AO373" s="39"/>
      <c r="AP373" s="41"/>
    </row>
    <row r="374" spans="21:42" s="86" customFormat="1" ht="18.75">
      <c r="U374" s="195"/>
      <c r="AD374" s="37"/>
      <c r="AG374" s="39"/>
      <c r="AH374" s="40"/>
      <c r="AK374" s="39"/>
      <c r="AL374" s="40"/>
      <c r="AO374" s="39"/>
      <c r="AP374" s="41"/>
    </row>
    <row r="375" spans="21:42" s="86" customFormat="1" ht="18.75">
      <c r="U375" s="195"/>
      <c r="AD375" s="37"/>
      <c r="AG375" s="39"/>
      <c r="AH375" s="40"/>
      <c r="AK375" s="39"/>
      <c r="AL375" s="40"/>
      <c r="AO375" s="39"/>
      <c r="AP375" s="41"/>
    </row>
    <row r="376" spans="21:42" s="86" customFormat="1" ht="18.75">
      <c r="U376" s="195"/>
      <c r="AD376" s="37"/>
      <c r="AG376" s="39"/>
      <c r="AH376" s="40"/>
      <c r="AK376" s="39"/>
      <c r="AL376" s="40"/>
      <c r="AO376" s="39"/>
      <c r="AP376" s="41"/>
    </row>
    <row r="377" spans="21:42" s="86" customFormat="1" ht="18.75">
      <c r="U377" s="195"/>
      <c r="AD377" s="37"/>
      <c r="AG377" s="39"/>
      <c r="AH377" s="40"/>
      <c r="AK377" s="39"/>
      <c r="AL377" s="40"/>
      <c r="AO377" s="39"/>
      <c r="AP377" s="41"/>
    </row>
    <row r="378" spans="21:42" s="86" customFormat="1" ht="18.75">
      <c r="U378" s="195"/>
      <c r="AD378" s="37"/>
      <c r="AG378" s="39"/>
      <c r="AH378" s="40"/>
      <c r="AK378" s="39"/>
      <c r="AL378" s="40"/>
      <c r="AO378" s="39"/>
      <c r="AP378" s="41"/>
    </row>
    <row r="379" spans="21:42" s="86" customFormat="1" ht="18.75">
      <c r="U379" s="195"/>
      <c r="AD379" s="37"/>
      <c r="AG379" s="39"/>
      <c r="AH379" s="40"/>
      <c r="AK379" s="39"/>
      <c r="AL379" s="40"/>
      <c r="AO379" s="39"/>
      <c r="AP379" s="41"/>
    </row>
    <row r="380" spans="21:42" s="86" customFormat="1" ht="18.75">
      <c r="U380" s="195"/>
      <c r="AD380" s="37"/>
      <c r="AG380" s="39"/>
      <c r="AH380" s="40"/>
      <c r="AK380" s="39"/>
      <c r="AL380" s="40"/>
      <c r="AO380" s="39"/>
      <c r="AP380" s="41"/>
    </row>
    <row r="381" spans="21:42" s="86" customFormat="1" ht="18.75">
      <c r="U381" s="195"/>
      <c r="AD381" s="37"/>
      <c r="AG381" s="39"/>
      <c r="AH381" s="40"/>
      <c r="AK381" s="39"/>
      <c r="AL381" s="40"/>
      <c r="AO381" s="39"/>
      <c r="AP381" s="41"/>
    </row>
    <row r="382" spans="21:42" s="86" customFormat="1" ht="18.75">
      <c r="U382" s="195"/>
      <c r="AD382" s="37"/>
      <c r="AG382" s="39"/>
      <c r="AH382" s="40"/>
      <c r="AK382" s="39"/>
      <c r="AL382" s="40"/>
      <c r="AO382" s="39"/>
      <c r="AP382" s="41"/>
    </row>
    <row r="383" spans="21:42" s="86" customFormat="1" ht="18.75">
      <c r="U383" s="195"/>
      <c r="AD383" s="37"/>
      <c r="AG383" s="39"/>
      <c r="AH383" s="40"/>
      <c r="AK383" s="39"/>
      <c r="AL383" s="40"/>
      <c r="AO383" s="39"/>
      <c r="AP383" s="41"/>
    </row>
    <row r="384" spans="21:42" s="86" customFormat="1" ht="18.75">
      <c r="U384" s="195"/>
      <c r="AD384" s="37"/>
      <c r="AG384" s="39"/>
      <c r="AH384" s="40"/>
      <c r="AK384" s="39"/>
      <c r="AL384" s="40"/>
      <c r="AO384" s="39"/>
      <c r="AP384" s="41"/>
    </row>
    <row r="385" spans="21:42" s="86" customFormat="1" ht="18.75">
      <c r="U385" s="195"/>
      <c r="AD385" s="37"/>
      <c r="AG385" s="39"/>
      <c r="AH385" s="40"/>
      <c r="AK385" s="39"/>
      <c r="AL385" s="40"/>
      <c r="AO385" s="39"/>
      <c r="AP385" s="41"/>
    </row>
    <row r="386" spans="21:42" s="86" customFormat="1" ht="18.75">
      <c r="U386" s="195"/>
      <c r="AD386" s="37"/>
      <c r="AG386" s="39"/>
      <c r="AH386" s="40"/>
      <c r="AK386" s="39"/>
      <c r="AL386" s="40"/>
      <c r="AO386" s="39"/>
      <c r="AP386" s="41"/>
    </row>
    <row r="387" spans="21:42" s="86" customFormat="1" ht="18.75">
      <c r="U387" s="195"/>
      <c r="AD387" s="37"/>
      <c r="AG387" s="39"/>
      <c r="AH387" s="40"/>
      <c r="AK387" s="39"/>
      <c r="AL387" s="40"/>
      <c r="AO387" s="39"/>
      <c r="AP387" s="41"/>
    </row>
    <row r="388" spans="21:42" s="86" customFormat="1" ht="18.75">
      <c r="U388" s="195"/>
      <c r="AD388" s="37"/>
      <c r="AG388" s="39"/>
      <c r="AH388" s="40"/>
      <c r="AK388" s="39"/>
      <c r="AL388" s="40"/>
      <c r="AO388" s="39"/>
      <c r="AP388" s="41"/>
    </row>
    <row r="389" spans="21:42" s="86" customFormat="1" ht="18.75">
      <c r="U389" s="195"/>
      <c r="AD389" s="37"/>
      <c r="AG389" s="39"/>
      <c r="AH389" s="40"/>
      <c r="AK389" s="39"/>
      <c r="AL389" s="40"/>
      <c r="AO389" s="39"/>
      <c r="AP389" s="41"/>
    </row>
    <row r="390" spans="21:42" s="86" customFormat="1" ht="18.75">
      <c r="U390" s="195"/>
      <c r="AD390" s="37"/>
      <c r="AG390" s="39"/>
      <c r="AH390" s="40"/>
      <c r="AK390" s="39"/>
      <c r="AL390" s="40"/>
      <c r="AO390" s="39"/>
      <c r="AP390" s="41"/>
    </row>
    <row r="391" spans="21:42" s="86" customFormat="1" ht="18.75">
      <c r="U391" s="195"/>
      <c r="AD391" s="37"/>
      <c r="AG391" s="39"/>
      <c r="AH391" s="40"/>
      <c r="AK391" s="39"/>
      <c r="AL391" s="40"/>
      <c r="AO391" s="39"/>
      <c r="AP391" s="41"/>
    </row>
    <row r="392" spans="21:42" s="86" customFormat="1" ht="18.75">
      <c r="U392" s="195"/>
      <c r="AD392" s="37"/>
      <c r="AG392" s="39"/>
      <c r="AH392" s="40"/>
      <c r="AK392" s="39"/>
      <c r="AL392" s="40"/>
      <c r="AO392" s="39"/>
      <c r="AP392" s="41"/>
    </row>
    <row r="393" spans="21:42" s="86" customFormat="1" ht="18.75">
      <c r="U393" s="195"/>
      <c r="AD393" s="37"/>
      <c r="AG393" s="39"/>
      <c r="AH393" s="40"/>
      <c r="AK393" s="39"/>
      <c r="AL393" s="40"/>
      <c r="AO393" s="39"/>
      <c r="AP393" s="41"/>
    </row>
  </sheetData>
  <sheetProtection/>
  <mergeCells count="17">
    <mergeCell ref="V20:X20"/>
    <mergeCell ref="J23:O23"/>
    <mergeCell ref="V29:X29"/>
    <mergeCell ref="V30:X30"/>
    <mergeCell ref="J33:O33"/>
    <mergeCell ref="A1:AA1"/>
    <mergeCell ref="J5:O5"/>
    <mergeCell ref="V10:X10"/>
    <mergeCell ref="V11:X11"/>
    <mergeCell ref="J14:O14"/>
    <mergeCell ref="V19:X19"/>
    <mergeCell ref="V40:X40"/>
    <mergeCell ref="J46:M46"/>
    <mergeCell ref="J54:M54"/>
    <mergeCell ref="J60:M60"/>
    <mergeCell ref="J66:M66"/>
    <mergeCell ref="V39:X3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778"/>
  <sheetViews>
    <sheetView zoomScale="60" zoomScaleNormal="60" zoomScalePageLayoutView="0" workbookViewId="0" topLeftCell="A1">
      <selection activeCell="U20" sqref="U20"/>
    </sheetView>
  </sheetViews>
  <sheetFormatPr defaultColWidth="11.421875" defaultRowHeight="15"/>
  <cols>
    <col min="1" max="1" width="12.7109375" style="33" bestFit="1" customWidth="1"/>
    <col min="2" max="2" width="14.7109375" style="33" bestFit="1" customWidth="1"/>
    <col min="3" max="3" width="5.8515625" style="33" bestFit="1" customWidth="1"/>
    <col min="4" max="4" width="8.00390625" style="33" customWidth="1"/>
    <col min="5" max="9" width="11.421875" style="33" hidden="1" customWidth="1"/>
    <col min="10" max="10" width="54.00390625" style="33" bestFit="1" customWidth="1"/>
    <col min="11" max="11" width="5.140625" style="33" customWidth="1"/>
    <col min="12" max="12" width="4.7109375" style="33" customWidth="1"/>
    <col min="13" max="13" width="54.00390625" style="33" bestFit="1" customWidth="1"/>
    <col min="14" max="18" width="11.421875" style="33" hidden="1" customWidth="1"/>
    <col min="19" max="19" width="5.7109375" style="89" customWidth="1"/>
    <col min="20" max="20" width="11.421875" style="33" hidden="1" customWidth="1"/>
    <col min="21" max="21" width="34.421875" style="33" bestFit="1" customWidth="1"/>
    <col min="22" max="22" width="12.8515625" style="33" customWidth="1"/>
    <col min="23" max="23" width="13.8515625" style="33" customWidth="1"/>
    <col min="24" max="24" width="14.7109375" style="33" bestFit="1" customWidth="1"/>
    <col min="25" max="25" width="11.140625" style="33" customWidth="1"/>
    <col min="26" max="26" width="12.421875" style="33" customWidth="1"/>
    <col min="27" max="27" width="12.57421875" style="33" customWidth="1"/>
    <col min="28" max="28" width="11.421875" style="33" hidden="1" customWidth="1"/>
    <col min="29" max="29" width="11.421875" style="42" customWidth="1"/>
    <col min="30" max="30" width="25.140625" style="42" bestFit="1" customWidth="1"/>
    <col min="31" max="31" width="35.57421875" style="203" customWidth="1"/>
    <col min="32" max="32" width="5.57421875" style="203" customWidth="1"/>
    <col min="33" max="33" width="6.57421875" style="42" customWidth="1"/>
    <col min="34" max="34" width="25.8515625" style="42" bestFit="1" customWidth="1"/>
    <col min="35" max="35" width="35.57421875" style="203" customWidth="1"/>
    <col min="36" max="36" width="5.57421875" style="203" customWidth="1"/>
    <col min="37" max="37" width="6.57421875" style="42" customWidth="1"/>
    <col min="38" max="38" width="5.421875" style="42" customWidth="1"/>
    <col min="39" max="39" width="15.8515625" style="42" bestFit="1" customWidth="1"/>
    <col min="40" max="40" width="35.57421875" style="203" customWidth="1"/>
    <col min="41" max="41" width="5.57421875" style="203" customWidth="1"/>
    <col min="42" max="42" width="6.28125" style="42" customWidth="1"/>
    <col min="43" max="43" width="15.00390625" style="42" customWidth="1"/>
    <col min="44" max="44" width="35.57421875" style="203" customWidth="1"/>
    <col min="45" max="45" width="5.57421875" style="203" customWidth="1"/>
    <col min="46" max="46" width="5.140625" style="42" customWidth="1"/>
    <col min="47" max="47" width="12.140625" style="42" customWidth="1"/>
    <col min="48" max="48" width="35.57421875" style="203" customWidth="1"/>
    <col min="49" max="49" width="5.57421875" style="203" customWidth="1"/>
    <col min="50" max="109" width="11.421875" style="89" customWidth="1"/>
    <col min="110" max="16384" width="11.421875" style="33" customWidth="1"/>
  </cols>
  <sheetData>
    <row r="1" spans="1:27" s="42" customFormat="1" ht="25.5">
      <c r="A1" s="514" t="s">
        <v>289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</row>
    <row r="2" s="42" customFormat="1" ht="15">
      <c r="AD2" s="207"/>
    </row>
    <row r="3" s="42" customFormat="1" ht="15">
      <c r="AD3" s="207"/>
    </row>
    <row r="4" spans="1:51" s="89" customFormat="1" ht="43.5" customHeight="1" thickBot="1">
      <c r="A4" s="273"/>
      <c r="B4" s="42"/>
      <c r="C4" s="42"/>
      <c r="D4" s="274"/>
      <c r="E4" s="42"/>
      <c r="F4" s="42"/>
      <c r="G4" s="42"/>
      <c r="H4" s="42"/>
      <c r="I4" s="42"/>
      <c r="J4" s="274"/>
      <c r="K4" s="204" t="s">
        <v>290</v>
      </c>
      <c r="L4" s="274"/>
      <c r="M4" s="42"/>
      <c r="N4" s="296"/>
      <c r="O4" s="296"/>
      <c r="P4" s="296"/>
      <c r="Q4" s="296"/>
      <c r="R4" s="296"/>
      <c r="S4" s="297"/>
      <c r="T4" s="275"/>
      <c r="U4" s="276"/>
      <c r="AB4" s="42"/>
      <c r="AC4" s="42"/>
      <c r="AD4" s="207"/>
      <c r="AE4" s="42"/>
      <c r="AF4" s="42"/>
      <c r="AG4" s="42"/>
      <c r="AH4" s="42"/>
      <c r="AI4" s="238" t="s">
        <v>291</v>
      </c>
      <c r="AJ4" s="238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</row>
    <row r="5" spans="1:51" ht="21" thickBot="1">
      <c r="A5" s="260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03"/>
      <c r="O5" s="203"/>
      <c r="P5" s="203"/>
      <c r="Q5" s="203"/>
      <c r="R5" s="203"/>
      <c r="S5" s="206"/>
      <c r="T5" s="203"/>
      <c r="U5" s="89"/>
      <c r="V5" s="89"/>
      <c r="W5" s="89"/>
      <c r="X5" s="89"/>
      <c r="Y5" s="89"/>
      <c r="Z5" s="89"/>
      <c r="AA5" s="89"/>
      <c r="AB5" s="301"/>
      <c r="AD5" s="207"/>
      <c r="AE5" s="42"/>
      <c r="AF5" s="42"/>
      <c r="AI5" s="208">
        <f>V12</f>
      </c>
      <c r="AJ5" s="208"/>
      <c r="AK5" s="209"/>
      <c r="AN5" s="42"/>
      <c r="AO5" s="42"/>
      <c r="AR5" s="42"/>
      <c r="AS5" s="42"/>
      <c r="AU5" s="218"/>
      <c r="AV5" s="42"/>
      <c r="AW5" s="42"/>
      <c r="AX5" s="42"/>
      <c r="AY5" s="42"/>
    </row>
    <row r="6" spans="1:49" ht="39" thickBot="1" thickTop="1">
      <c r="A6" s="210" t="s">
        <v>240</v>
      </c>
      <c r="B6" s="211" t="s">
        <v>241</v>
      </c>
      <c r="C6" s="384" t="s">
        <v>242</v>
      </c>
      <c r="D6" s="383" t="s">
        <v>243</v>
      </c>
      <c r="E6" s="383"/>
      <c r="F6" s="383" t="s">
        <v>244</v>
      </c>
      <c r="G6" s="383"/>
      <c r="H6" s="212" t="s">
        <v>245</v>
      </c>
      <c r="I6" s="383"/>
      <c r="J6" s="509" t="s">
        <v>246</v>
      </c>
      <c r="K6" s="510"/>
      <c r="L6" s="510"/>
      <c r="M6" s="511"/>
      <c r="N6" s="264"/>
      <c r="O6" s="265" t="s">
        <v>245</v>
      </c>
      <c r="P6" s="266"/>
      <c r="Q6" s="267" t="s">
        <v>244</v>
      </c>
      <c r="R6" s="268"/>
      <c r="S6" s="206"/>
      <c r="T6" s="268"/>
      <c r="U6" s="214" t="s">
        <v>1</v>
      </c>
      <c r="V6" s="215" t="s">
        <v>268</v>
      </c>
      <c r="W6" s="215" t="s">
        <v>269</v>
      </c>
      <c r="X6" s="215" t="s">
        <v>270</v>
      </c>
      <c r="Y6" s="215" t="s">
        <v>271</v>
      </c>
      <c r="Z6" s="215" t="s">
        <v>252</v>
      </c>
      <c r="AA6" s="216" t="s">
        <v>253</v>
      </c>
      <c r="AB6" s="85"/>
      <c r="AD6" s="207"/>
      <c r="AE6" s="42"/>
      <c r="AF6" s="42"/>
      <c r="AI6" s="238"/>
      <c r="AJ6" s="238"/>
      <c r="AK6" s="219"/>
      <c r="AL6" s="220"/>
      <c r="AN6" s="89"/>
      <c r="AO6" s="89"/>
      <c r="AR6" s="89"/>
      <c r="AS6" s="89"/>
      <c r="AU6" s="218"/>
      <c r="AV6" s="89"/>
      <c r="AW6" s="89"/>
    </row>
    <row r="7" spans="1:51" ht="21" thickTop="1">
      <c r="A7" s="386">
        <v>1</v>
      </c>
      <c r="B7" s="280">
        <v>1</v>
      </c>
      <c r="C7" s="281"/>
      <c r="D7" s="282"/>
      <c r="E7" s="387"/>
      <c r="F7" s="288">
        <f aca="true" t="shared" si="0" ref="F7:F12">IF(H7&gt;0,G7,"")</f>
      </c>
      <c r="G7" s="388">
        <f aca="true" t="shared" si="1" ref="G7:G12">IF(K7&gt;L7,2,(IF(K7&lt;L7,0,1)))</f>
        <v>1</v>
      </c>
      <c r="H7" s="388">
        <f aca="true" t="shared" si="2" ref="H7:H12">(COUNTA(K7:L7))/2</f>
        <v>0</v>
      </c>
      <c r="I7" s="389">
        <f aca="true" t="shared" si="3" ref="I7:I12">IF(K7&gt;L7,1,0)</f>
        <v>0</v>
      </c>
      <c r="J7" s="287" t="str">
        <f>(U7)</f>
        <v>Veliz . Chavez (Bs As)</v>
      </c>
      <c r="K7" s="288"/>
      <c r="L7" s="288"/>
      <c r="M7" s="289" t="str">
        <f>(U8)</f>
        <v>Tarruella Sader - Palacios CB)</v>
      </c>
      <c r="N7" s="232">
        <f aca="true" t="shared" si="4" ref="N7:N12">IF(L7&gt;K7,1,0)</f>
        <v>0</v>
      </c>
      <c r="O7" s="233">
        <f aca="true" t="shared" si="5" ref="O7:O12">(COUNTA(K7:L7))/2</f>
        <v>0</v>
      </c>
      <c r="P7" s="233">
        <f aca="true" t="shared" si="6" ref="P7:P12">IF(L7&gt;K7,2,(IF(L7&lt;K7,0,1)))</f>
        <v>1</v>
      </c>
      <c r="Q7" s="234">
        <f aca="true" t="shared" si="7" ref="Q7:Q12">IF(O7&gt;0,P7,"")</f>
      </c>
      <c r="R7" s="235"/>
      <c r="S7" s="206"/>
      <c r="T7" s="235"/>
      <c r="U7" s="390" t="s">
        <v>196</v>
      </c>
      <c r="V7" s="236">
        <f>SUM(K7+K9+L11)</f>
        <v>0</v>
      </c>
      <c r="W7" s="236">
        <f>SUM(L7+L9+K11)</f>
        <v>0</v>
      </c>
      <c r="X7" s="236">
        <f>V7-W7</f>
        <v>0</v>
      </c>
      <c r="Y7" s="236">
        <f>SUM(F7,F9,Q11)</f>
        <v>0</v>
      </c>
      <c r="Z7" s="236">
        <f>SUM(H7,H9,O11)</f>
        <v>0</v>
      </c>
      <c r="AA7" s="237">
        <f>IF(Z7&gt;0,RANK(AB7,$AB$47:$AB$50,),"")</f>
      </c>
      <c r="AB7" s="85">
        <f>IF(Z7&gt;0,(Y7*10000)+(X7*100)+V7,"")</f>
      </c>
      <c r="AC7" s="89"/>
      <c r="AD7" s="207"/>
      <c r="AE7" s="42"/>
      <c r="AF7" s="42"/>
      <c r="AI7" s="218"/>
      <c r="AJ7" s="218"/>
      <c r="AL7" s="220"/>
      <c r="AN7" s="42"/>
      <c r="AO7" s="42"/>
      <c r="AR7" s="42"/>
      <c r="AS7" s="42"/>
      <c r="AU7" s="218"/>
      <c r="AV7" s="42"/>
      <c r="AW7" s="42"/>
      <c r="AX7" s="42"/>
      <c r="AY7" s="42"/>
    </row>
    <row r="8" spans="1:109" s="203" customFormat="1" ht="21" thickBot="1">
      <c r="A8" s="391">
        <v>2</v>
      </c>
      <c r="B8" s="392">
        <v>1</v>
      </c>
      <c r="C8" s="393"/>
      <c r="D8" s="394"/>
      <c r="E8" s="225"/>
      <c r="F8" s="395">
        <f t="shared" si="0"/>
      </c>
      <c r="G8" s="396">
        <f t="shared" si="1"/>
        <v>1</v>
      </c>
      <c r="H8" s="396">
        <f t="shared" si="2"/>
        <v>0</v>
      </c>
      <c r="I8" s="397">
        <f t="shared" si="3"/>
        <v>0</v>
      </c>
      <c r="J8" s="398" t="str">
        <f>U9</f>
        <v>Garcia Jimenez - Obregozo (BB- TC)</v>
      </c>
      <c r="K8" s="395"/>
      <c r="L8" s="395"/>
      <c r="M8" s="399" t="str">
        <f>U10</f>
        <v>Muratore - Manzo (PT - SF)</v>
      </c>
      <c r="N8" s="400">
        <f t="shared" si="4"/>
        <v>0</v>
      </c>
      <c r="O8" s="401">
        <f t="shared" si="5"/>
        <v>0</v>
      </c>
      <c r="P8" s="401">
        <f t="shared" si="6"/>
        <v>1</v>
      </c>
      <c r="Q8" s="402">
        <f t="shared" si="7"/>
      </c>
      <c r="R8" s="247"/>
      <c r="S8" s="213"/>
      <c r="T8" s="247"/>
      <c r="U8" s="390" t="s">
        <v>210</v>
      </c>
      <c r="V8" s="403">
        <f>SUM(L7+L10+K12)</f>
        <v>0</v>
      </c>
      <c r="W8" s="403">
        <f>SUM(K7+K10+L12)</f>
        <v>0</v>
      </c>
      <c r="X8" s="403">
        <f>V8-W8</f>
        <v>0</v>
      </c>
      <c r="Y8" s="403">
        <f>SUM(F12,Q7,Q10)</f>
        <v>0</v>
      </c>
      <c r="Z8" s="403">
        <f>SUM(H12,O7,O10)</f>
        <v>0</v>
      </c>
      <c r="AA8" s="237">
        <f>IF(Z8&gt;0,RANK(AB8,$AB$47:$AB$50,),"")</f>
      </c>
      <c r="AB8" s="85">
        <f>IF(Z8&gt;0,(Y8*10000)+(X8*100)+V8,"")</f>
      </c>
      <c r="AC8" s="89"/>
      <c r="AD8" s="207"/>
      <c r="AE8" s="238" t="s">
        <v>292</v>
      </c>
      <c r="AF8" s="238"/>
      <c r="AG8" s="42"/>
      <c r="AH8" s="217" t="s">
        <v>254</v>
      </c>
      <c r="AI8" s="238"/>
      <c r="AJ8" s="238"/>
      <c r="AK8" s="209"/>
      <c r="AL8" s="220"/>
      <c r="AM8" s="42"/>
      <c r="AN8" s="42"/>
      <c r="AO8" s="42"/>
      <c r="AP8" s="42"/>
      <c r="AQ8" s="42"/>
      <c r="AR8" s="42"/>
      <c r="AS8" s="42"/>
      <c r="AT8" s="42"/>
      <c r="AU8" s="218"/>
      <c r="AV8" s="42"/>
      <c r="AW8" s="42"/>
      <c r="AX8" s="42"/>
      <c r="AY8" s="42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</row>
    <row r="9" spans="1:49" ht="29.25" thickBot="1">
      <c r="A9" s="404">
        <v>3</v>
      </c>
      <c r="B9" s="405">
        <v>1</v>
      </c>
      <c r="C9" s="406"/>
      <c r="D9" s="407"/>
      <c r="E9" s="387"/>
      <c r="F9" s="288">
        <f t="shared" si="0"/>
      </c>
      <c r="G9" s="388">
        <f t="shared" si="1"/>
        <v>1</v>
      </c>
      <c r="H9" s="388">
        <f t="shared" si="2"/>
        <v>0</v>
      </c>
      <c r="I9" s="389">
        <f t="shared" si="3"/>
        <v>0</v>
      </c>
      <c r="J9" s="287" t="str">
        <f>(U7)</f>
        <v>Veliz . Chavez (Bs As)</v>
      </c>
      <c r="K9" s="288"/>
      <c r="L9" s="288"/>
      <c r="M9" s="289" t="str">
        <f>U9</f>
        <v>Garcia Jimenez - Obregozo (BB- TC)</v>
      </c>
      <c r="N9" s="408">
        <f t="shared" si="4"/>
        <v>0</v>
      </c>
      <c r="O9" s="252">
        <f t="shared" si="5"/>
        <v>0</v>
      </c>
      <c r="P9" s="252">
        <f t="shared" si="6"/>
        <v>1</v>
      </c>
      <c r="Q9" s="253">
        <f t="shared" si="7"/>
      </c>
      <c r="R9" s="235"/>
      <c r="S9" s="213"/>
      <c r="T9" s="235"/>
      <c r="U9" s="390" t="s">
        <v>194</v>
      </c>
      <c r="V9" s="403">
        <f>SUM(K8+L9+L12)</f>
        <v>0</v>
      </c>
      <c r="W9" s="403">
        <f>SUM(L8+K9+K12)</f>
        <v>0</v>
      </c>
      <c r="X9" s="403">
        <f>V9-W9</f>
        <v>0</v>
      </c>
      <c r="Y9" s="403">
        <f>SUM(F8,Q9,Q12)</f>
        <v>0</v>
      </c>
      <c r="Z9" s="403">
        <f>SUM(H8,O9,O12)</f>
        <v>0</v>
      </c>
      <c r="AA9" s="237">
        <f>IF(Z9&gt;0,RANK(AB9,$AB$47:$AB$50,),"")</f>
      </c>
      <c r="AB9" s="85">
        <f>IF(Z9&gt;0,(Y9*10000)+(X9*100)+V9,"")</f>
      </c>
      <c r="AD9" s="207"/>
      <c r="AE9" s="208">
        <f>V32</f>
      </c>
      <c r="AF9" s="208"/>
      <c r="AG9" s="209"/>
      <c r="AH9" s="250"/>
      <c r="AI9" s="208"/>
      <c r="AJ9" s="208"/>
      <c r="AK9" s="250"/>
      <c r="AL9" s="259"/>
      <c r="AM9" s="209"/>
      <c r="AN9" s="89"/>
      <c r="AO9" s="89"/>
      <c r="AR9" s="89"/>
      <c r="AS9" s="89"/>
      <c r="AU9" s="218"/>
      <c r="AV9" s="89"/>
      <c r="AW9" s="89"/>
    </row>
    <row r="10" spans="1:50" ht="21.75" thickBot="1" thickTop="1">
      <c r="A10" s="391">
        <v>4</v>
      </c>
      <c r="B10" s="392">
        <v>1</v>
      </c>
      <c r="C10" s="393"/>
      <c r="D10" s="394"/>
      <c r="E10" s="225"/>
      <c r="F10" s="395">
        <f t="shared" si="0"/>
      </c>
      <c r="G10" s="396">
        <f t="shared" si="1"/>
        <v>1</v>
      </c>
      <c r="H10" s="396">
        <f t="shared" si="2"/>
        <v>0</v>
      </c>
      <c r="I10" s="397">
        <f t="shared" si="3"/>
        <v>0</v>
      </c>
      <c r="J10" s="398" t="str">
        <f>U10</f>
        <v>Muratore - Manzo (PT - SF)</v>
      </c>
      <c r="K10" s="395"/>
      <c r="L10" s="395"/>
      <c r="M10" s="399" t="str">
        <f>U8</f>
        <v>Tarruella Sader - Palacios CB)</v>
      </c>
      <c r="N10" s="232">
        <f t="shared" si="4"/>
        <v>0</v>
      </c>
      <c r="O10" s="233">
        <f t="shared" si="5"/>
        <v>0</v>
      </c>
      <c r="P10" s="233">
        <f t="shared" si="6"/>
        <v>1</v>
      </c>
      <c r="Q10" s="234">
        <f t="shared" si="7"/>
      </c>
      <c r="R10" s="235"/>
      <c r="S10" s="206"/>
      <c r="T10" s="186"/>
      <c r="U10" s="409" t="s">
        <v>207</v>
      </c>
      <c r="V10" s="410">
        <f>SUM(L8+K10+K11)</f>
        <v>0</v>
      </c>
      <c r="W10" s="410">
        <f>SUM(K8+L10+L11)</f>
        <v>0</v>
      </c>
      <c r="X10" s="410">
        <f>V10-W10</f>
        <v>0</v>
      </c>
      <c r="Y10" s="410">
        <f>SUM(F10,F11,Q8)</f>
        <v>0</v>
      </c>
      <c r="Z10" s="410">
        <f>SUM(H10,H11,O8)</f>
        <v>0</v>
      </c>
      <c r="AA10" s="248">
        <f>IF(Z10&gt;0,RANK(AB10,$AB$47:$AB$50,),"")</f>
      </c>
      <c r="AB10" s="85">
        <f>IF(Z10&gt;0,(Y10*10000)+(X10*100)+V10,"")</f>
      </c>
      <c r="AD10" s="217" t="s">
        <v>272</v>
      </c>
      <c r="AE10" s="218"/>
      <c r="AF10" s="218"/>
      <c r="AG10" s="219"/>
      <c r="AH10" s="279"/>
      <c r="AI10" s="42"/>
      <c r="AJ10" s="42"/>
      <c r="AL10" s="209"/>
      <c r="AM10" s="220"/>
      <c r="AN10" s="42"/>
      <c r="AO10" s="42"/>
      <c r="AR10" s="42"/>
      <c r="AS10" s="42"/>
      <c r="AV10" s="42"/>
      <c r="AW10" s="42"/>
      <c r="AX10" s="42"/>
    </row>
    <row r="11" spans="1:109" s="203" customFormat="1" ht="21" thickBot="1">
      <c r="A11" s="404">
        <v>5</v>
      </c>
      <c r="B11" s="405">
        <v>1</v>
      </c>
      <c r="C11" s="406"/>
      <c r="D11" s="407"/>
      <c r="E11" s="387"/>
      <c r="F11" s="288">
        <f t="shared" si="0"/>
      </c>
      <c r="G11" s="388">
        <f>IF(K11&gt;L11,2,(IF(K11&lt;L11,0,1)))</f>
        <v>1</v>
      </c>
      <c r="H11" s="388">
        <f t="shared" si="2"/>
        <v>0</v>
      </c>
      <c r="I11" s="389">
        <f t="shared" si="3"/>
        <v>0</v>
      </c>
      <c r="J11" s="287" t="str">
        <f>U10</f>
        <v>Muratore - Manzo (PT - SF)</v>
      </c>
      <c r="K11" s="288"/>
      <c r="L11" s="288"/>
      <c r="M11" s="289" t="str">
        <f>(U7)</f>
        <v>Veliz . Chavez (Bs As)</v>
      </c>
      <c r="N11" s="400">
        <f t="shared" si="4"/>
        <v>0</v>
      </c>
      <c r="O11" s="401">
        <f t="shared" si="5"/>
        <v>0</v>
      </c>
      <c r="P11" s="401">
        <f>IF(L11&gt;K11,2,(IF(L11&lt;K11,0,1)))</f>
        <v>1</v>
      </c>
      <c r="Q11" s="402">
        <f t="shared" si="7"/>
      </c>
      <c r="R11" s="247"/>
      <c r="S11" s="213"/>
      <c r="T11" s="138"/>
      <c r="U11" s="254"/>
      <c r="V11" s="254"/>
      <c r="W11" s="254"/>
      <c r="X11" s="254"/>
      <c r="Y11" s="254"/>
      <c r="Z11" s="254"/>
      <c r="AA11" s="255"/>
      <c r="AB11" s="203">
        <f>SUM(Z7:Z10)</f>
        <v>0</v>
      </c>
      <c r="AC11" s="42"/>
      <c r="AD11" s="207"/>
      <c r="AE11" s="238" t="s">
        <v>293</v>
      </c>
      <c r="AF11" s="238"/>
      <c r="AG11" s="209"/>
      <c r="AH11" s="220"/>
      <c r="AI11" s="42"/>
      <c r="AJ11" s="42"/>
      <c r="AK11" s="42"/>
      <c r="AL11" s="209"/>
      <c r="AM11" s="220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</row>
    <row r="12" spans="1:109" s="203" customFormat="1" ht="19.5" thickBot="1">
      <c r="A12" s="411">
        <v>6</v>
      </c>
      <c r="B12" s="298">
        <v>1</v>
      </c>
      <c r="C12" s="299"/>
      <c r="D12" s="300"/>
      <c r="E12" s="225"/>
      <c r="F12" s="395">
        <f t="shared" si="0"/>
      </c>
      <c r="G12" s="396">
        <f t="shared" si="1"/>
        <v>1</v>
      </c>
      <c r="H12" s="396">
        <f t="shared" si="2"/>
        <v>0</v>
      </c>
      <c r="I12" s="397">
        <f t="shared" si="3"/>
        <v>0</v>
      </c>
      <c r="J12" s="398" t="str">
        <f>(U8)</f>
        <v>Tarruella Sader - Palacios CB)</v>
      </c>
      <c r="K12" s="412"/>
      <c r="L12" s="412"/>
      <c r="M12" s="399" t="str">
        <f>U9</f>
        <v>Garcia Jimenez - Obregozo (BB- TC)</v>
      </c>
      <c r="N12" s="408">
        <f t="shared" si="4"/>
        <v>0</v>
      </c>
      <c r="O12" s="252">
        <f t="shared" si="5"/>
        <v>0</v>
      </c>
      <c r="P12" s="252">
        <f t="shared" si="6"/>
        <v>1</v>
      </c>
      <c r="Q12" s="253">
        <f t="shared" si="7"/>
      </c>
      <c r="R12" s="235"/>
      <c r="S12" s="213"/>
      <c r="T12" s="138"/>
      <c r="U12" s="258" t="s">
        <v>294</v>
      </c>
      <c r="V12" s="512">
        <f ca="1">IF(AB11&gt;0,INDIRECT(CONCATENATE("U",MATCH(1,AA7:AA10,0)+ROW(U6))),"")</f>
      </c>
      <c r="W12" s="512"/>
      <c r="X12" s="513"/>
      <c r="Y12" s="89"/>
      <c r="Z12" s="89"/>
      <c r="AA12" s="89"/>
      <c r="AB12" s="85"/>
      <c r="AC12" s="42"/>
      <c r="AD12" s="207"/>
      <c r="AE12" s="208">
        <f>V61</f>
      </c>
      <c r="AF12" s="208"/>
      <c r="AG12" s="219"/>
      <c r="AH12" s="42"/>
      <c r="AI12" s="42"/>
      <c r="AJ12" s="42"/>
      <c r="AK12" s="42"/>
      <c r="AL12" s="209"/>
      <c r="AM12" s="220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</row>
    <row r="13" spans="1:109" s="203" customFormat="1" ht="19.5" thickBot="1">
      <c r="A13" s="239"/>
      <c r="B13" s="239"/>
      <c r="C13" s="240"/>
      <c r="D13" s="241"/>
      <c r="E13" s="239"/>
      <c r="F13" s="239"/>
      <c r="G13" s="239"/>
      <c r="H13" s="239"/>
      <c r="I13" s="239"/>
      <c r="J13" s="242"/>
      <c r="K13" s="242"/>
      <c r="L13" s="243"/>
      <c r="M13" s="242"/>
      <c r="N13" s="242"/>
      <c r="O13" s="242"/>
      <c r="P13" s="242"/>
      <c r="Q13" s="242"/>
      <c r="R13" s="242"/>
      <c r="S13" s="242"/>
      <c r="T13" s="85"/>
      <c r="U13" s="261" t="s">
        <v>295</v>
      </c>
      <c r="V13" s="507">
        <f ca="1">IF(AB11&gt;0,INDIRECT(CONCATENATE("U",MATCH(2,AA7:AA10,0)+ROW(U6))),"")</f>
      </c>
      <c r="W13" s="507"/>
      <c r="X13" s="508"/>
      <c r="Y13" s="89"/>
      <c r="Z13" s="89"/>
      <c r="AA13" s="89"/>
      <c r="AB13" s="85"/>
      <c r="AC13" s="42"/>
      <c r="AD13" s="207"/>
      <c r="AE13" s="42"/>
      <c r="AF13" s="42"/>
      <c r="AG13" s="42"/>
      <c r="AH13" s="42"/>
      <c r="AI13" s="42"/>
      <c r="AJ13" s="42"/>
      <c r="AK13" s="42"/>
      <c r="AL13" s="209"/>
      <c r="AM13" s="220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</row>
    <row r="14" spans="1:49" ht="43.5" customHeight="1">
      <c r="A14" s="273"/>
      <c r="B14" s="42"/>
      <c r="C14" s="42"/>
      <c r="D14" s="274"/>
      <c r="E14" s="42"/>
      <c r="F14" s="42"/>
      <c r="G14" s="42"/>
      <c r="H14" s="42"/>
      <c r="I14" s="42"/>
      <c r="J14" s="274"/>
      <c r="K14" s="204" t="s">
        <v>296</v>
      </c>
      <c r="L14" s="274"/>
      <c r="M14" s="42"/>
      <c r="N14" s="296"/>
      <c r="O14" s="296"/>
      <c r="P14" s="296"/>
      <c r="Q14" s="296"/>
      <c r="R14" s="296"/>
      <c r="S14" s="297"/>
      <c r="T14" s="275"/>
      <c r="U14" s="276"/>
      <c r="V14" s="89"/>
      <c r="W14" s="89"/>
      <c r="X14" s="89"/>
      <c r="Y14" s="89"/>
      <c r="Z14" s="89"/>
      <c r="AA14" s="89"/>
      <c r="AB14" s="42"/>
      <c r="AD14" s="207"/>
      <c r="AE14" s="42"/>
      <c r="AF14" s="42"/>
      <c r="AI14" s="42"/>
      <c r="AJ14" s="42"/>
      <c r="AL14" s="209"/>
      <c r="AM14" s="220"/>
      <c r="AN14" s="42"/>
      <c r="AO14" s="42"/>
      <c r="AR14" s="42"/>
      <c r="AS14" s="42"/>
      <c r="AV14" s="42"/>
      <c r="AW14" s="42"/>
    </row>
    <row r="15" spans="1:49" ht="21" thickBot="1">
      <c r="A15" s="260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203"/>
      <c r="O15" s="203"/>
      <c r="P15" s="203"/>
      <c r="Q15" s="203"/>
      <c r="R15" s="203"/>
      <c r="S15" s="206"/>
      <c r="T15" s="203"/>
      <c r="U15" s="89"/>
      <c r="V15" s="89"/>
      <c r="W15" s="89"/>
      <c r="X15" s="89"/>
      <c r="Y15" s="89"/>
      <c r="Z15" s="89"/>
      <c r="AA15" s="89"/>
      <c r="AB15" s="301"/>
      <c r="AD15" s="207"/>
      <c r="AE15" s="42"/>
      <c r="AF15" s="42"/>
      <c r="AI15" s="42"/>
      <c r="AJ15" s="42"/>
      <c r="AL15" s="209"/>
      <c r="AM15" s="220"/>
      <c r="AN15" s="42"/>
      <c r="AO15" s="42"/>
      <c r="AR15" s="42"/>
      <c r="AS15" s="42"/>
      <c r="AV15" s="42"/>
      <c r="AW15" s="42"/>
    </row>
    <row r="16" spans="1:49" ht="39" thickBot="1" thickTop="1">
      <c r="A16" s="210" t="s">
        <v>240</v>
      </c>
      <c r="B16" s="211" t="s">
        <v>241</v>
      </c>
      <c r="C16" s="384" t="s">
        <v>242</v>
      </c>
      <c r="D16" s="383" t="s">
        <v>243</v>
      </c>
      <c r="E16" s="383"/>
      <c r="F16" s="383" t="s">
        <v>244</v>
      </c>
      <c r="G16" s="383"/>
      <c r="H16" s="212" t="s">
        <v>245</v>
      </c>
      <c r="I16" s="383"/>
      <c r="J16" s="509" t="s">
        <v>246</v>
      </c>
      <c r="K16" s="510"/>
      <c r="L16" s="510"/>
      <c r="M16" s="511"/>
      <c r="N16" s="264"/>
      <c r="O16" s="265"/>
      <c r="P16" s="266"/>
      <c r="Q16" s="267" t="s">
        <v>244</v>
      </c>
      <c r="R16" s="268"/>
      <c r="S16" s="206"/>
      <c r="T16" s="268"/>
      <c r="U16" s="214" t="s">
        <v>1</v>
      </c>
      <c r="V16" s="215" t="s">
        <v>268</v>
      </c>
      <c r="W16" s="215" t="s">
        <v>269</v>
      </c>
      <c r="X16" s="215" t="s">
        <v>270</v>
      </c>
      <c r="Y16" s="215" t="s">
        <v>271</v>
      </c>
      <c r="Z16" s="215" t="s">
        <v>252</v>
      </c>
      <c r="AA16" s="216" t="s">
        <v>253</v>
      </c>
      <c r="AB16" s="85"/>
      <c r="AD16" s="207"/>
      <c r="AE16" s="42"/>
      <c r="AF16" s="42"/>
      <c r="AI16" s="89"/>
      <c r="AJ16" s="89"/>
      <c r="AL16" s="209"/>
      <c r="AM16" s="220"/>
      <c r="AN16" s="89"/>
      <c r="AO16" s="89"/>
      <c r="AR16" s="89"/>
      <c r="AS16" s="89"/>
      <c r="AV16" s="89"/>
      <c r="AW16" s="89"/>
    </row>
    <row r="17" spans="1:50" ht="21" thickTop="1">
      <c r="A17" s="386">
        <v>7</v>
      </c>
      <c r="B17" s="280">
        <v>2</v>
      </c>
      <c r="C17" s="281"/>
      <c r="D17" s="282"/>
      <c r="E17" s="387"/>
      <c r="F17" s="288">
        <f aca="true" t="shared" si="8" ref="F17:F22">IF(H17&gt;0,G17,"")</f>
      </c>
      <c r="G17" s="388">
        <f aca="true" t="shared" si="9" ref="G17:G22">IF(K17&gt;L17,2,(IF(K17&lt;L17,0,1)))</f>
        <v>1</v>
      </c>
      <c r="H17" s="388">
        <f aca="true" t="shared" si="10" ref="H17:H22">(COUNTA(K17:L17))/2</f>
        <v>0</v>
      </c>
      <c r="I17" s="389">
        <f aca="true" t="shared" si="11" ref="I17:I22">IF(K17&gt;L17,1,0)</f>
        <v>0</v>
      </c>
      <c r="J17" s="287" t="str">
        <f>(U17)</f>
        <v>Ndreu - Pezza (Bs As - RS)</v>
      </c>
      <c r="K17" s="288"/>
      <c r="L17" s="288"/>
      <c r="M17" s="289" t="str">
        <f>(U18)</f>
        <v>Morales - Lupi (CB)</v>
      </c>
      <c r="N17" s="232">
        <f aca="true" t="shared" si="12" ref="N17:N22">IF(L17&gt;K17,1,0)</f>
        <v>0</v>
      </c>
      <c r="O17" s="233">
        <f aca="true" t="shared" si="13" ref="O17:O22">(COUNTA(K17:L17))/2</f>
        <v>0</v>
      </c>
      <c r="P17" s="233">
        <f aca="true" t="shared" si="14" ref="P17:P22">IF(L17&gt;K17,2,(IF(L17&lt;K17,0,1)))</f>
        <v>1</v>
      </c>
      <c r="Q17" s="234">
        <f aca="true" t="shared" si="15" ref="Q17:Q22">IF(O17&gt;0,P17,"")</f>
      </c>
      <c r="R17" s="235"/>
      <c r="S17" s="206"/>
      <c r="T17" s="235"/>
      <c r="U17" s="390" t="s">
        <v>212</v>
      </c>
      <c r="V17" s="236">
        <f>SUM(K17+K19+L21)</f>
        <v>0</v>
      </c>
      <c r="W17" s="236">
        <f>SUM(L17+L19+K21)</f>
        <v>0</v>
      </c>
      <c r="X17" s="236">
        <f>V17-W17</f>
        <v>0</v>
      </c>
      <c r="Y17" s="236">
        <f>SUM(F17,F19,Q21)</f>
        <v>0</v>
      </c>
      <c r="Z17" s="236">
        <f>SUM(H17,H19,O21)</f>
        <v>0</v>
      </c>
      <c r="AA17" s="237">
        <f>IF(Z17&gt;0,RANK(AB17,$AB$47:$AB$50,),"")</f>
      </c>
      <c r="AB17" s="85">
        <f>IF(Z17&gt;0,(Y17*10000)+(X17*100)+V17,"")</f>
      </c>
      <c r="AC17" s="89"/>
      <c r="AD17" s="207"/>
      <c r="AE17" s="42"/>
      <c r="AF17" s="42"/>
      <c r="AI17" s="42"/>
      <c r="AJ17" s="42"/>
      <c r="AL17" s="209"/>
      <c r="AM17" s="220"/>
      <c r="AN17" s="42"/>
      <c r="AO17" s="42"/>
      <c r="AP17" s="209"/>
      <c r="AR17" s="42"/>
      <c r="AS17" s="42"/>
      <c r="AV17" s="42"/>
      <c r="AW17" s="42"/>
      <c r="AX17" s="42"/>
    </row>
    <row r="18" spans="1:50" ht="21" thickBot="1">
      <c r="A18" s="391">
        <v>8</v>
      </c>
      <c r="B18" s="392">
        <v>2</v>
      </c>
      <c r="C18" s="393"/>
      <c r="D18" s="394"/>
      <c r="E18" s="225"/>
      <c r="F18" s="395">
        <f t="shared" si="8"/>
      </c>
      <c r="G18" s="396">
        <f t="shared" si="9"/>
        <v>1</v>
      </c>
      <c r="H18" s="396">
        <f t="shared" si="10"/>
        <v>0</v>
      </c>
      <c r="I18" s="397">
        <f t="shared" si="11"/>
        <v>0</v>
      </c>
      <c r="J18" s="398" t="str">
        <f>U19</f>
        <v>Carabajal Torrez - Requena Serra (TC)</v>
      </c>
      <c r="K18" s="395"/>
      <c r="L18" s="395"/>
      <c r="M18" s="399" t="str">
        <f>U20</f>
        <v>Caicedo Navarro - Busca compañero (CONDICIONAL)</v>
      </c>
      <c r="N18" s="400">
        <f t="shared" si="12"/>
        <v>0</v>
      </c>
      <c r="O18" s="401">
        <f t="shared" si="13"/>
        <v>0</v>
      </c>
      <c r="P18" s="401">
        <f t="shared" si="14"/>
        <v>1</v>
      </c>
      <c r="Q18" s="402">
        <f t="shared" si="15"/>
      </c>
      <c r="R18" s="247"/>
      <c r="S18" s="213"/>
      <c r="T18" s="247"/>
      <c r="U18" s="390" t="s">
        <v>209</v>
      </c>
      <c r="V18" s="403">
        <f>SUM(L17+L20+K22)</f>
        <v>0</v>
      </c>
      <c r="W18" s="403">
        <f>SUM(K17+K20+L22)</f>
        <v>0</v>
      </c>
      <c r="X18" s="403">
        <f>V18-W18</f>
        <v>0</v>
      </c>
      <c r="Y18" s="403">
        <f>SUM(F22,Q17,Q20)</f>
        <v>0</v>
      </c>
      <c r="Z18" s="403">
        <f>SUM(H22,O17,O20)</f>
        <v>0</v>
      </c>
      <c r="AA18" s="237">
        <f>IF(Z18&gt;0,RANK(AB18,$AB$47:$AB$50,),"")</f>
      </c>
      <c r="AB18" s="85">
        <f>IF(Z18&gt;0,(Y18*10000)+(X18*100)+V18,"")</f>
      </c>
      <c r="AC18" s="89"/>
      <c r="AD18" s="207"/>
      <c r="AE18" s="42"/>
      <c r="AF18" s="42"/>
      <c r="AI18" s="238" t="s">
        <v>297</v>
      </c>
      <c r="AJ18" s="238"/>
      <c r="AL18" s="209"/>
      <c r="AM18" s="220"/>
      <c r="AN18" s="238"/>
      <c r="AO18" s="238"/>
      <c r="AR18" s="42"/>
      <c r="AS18" s="42"/>
      <c r="AV18" s="42"/>
      <c r="AW18" s="42"/>
      <c r="AX18" s="42"/>
    </row>
    <row r="19" spans="1:58" ht="24" customHeight="1" thickBot="1">
      <c r="A19" s="404">
        <v>9</v>
      </c>
      <c r="B19" s="405">
        <v>2</v>
      </c>
      <c r="C19" s="406"/>
      <c r="D19" s="407"/>
      <c r="E19" s="387"/>
      <c r="F19" s="288">
        <f t="shared" si="8"/>
      </c>
      <c r="G19" s="388">
        <f t="shared" si="9"/>
        <v>1</v>
      </c>
      <c r="H19" s="388">
        <f t="shared" si="10"/>
        <v>0</v>
      </c>
      <c r="I19" s="389">
        <f t="shared" si="11"/>
        <v>0</v>
      </c>
      <c r="J19" s="287" t="str">
        <f>(U17)</f>
        <v>Ndreu - Pezza (Bs As - RS)</v>
      </c>
      <c r="K19" s="288"/>
      <c r="L19" s="288"/>
      <c r="M19" s="289" t="str">
        <f>U19</f>
        <v>Carabajal Torrez - Requena Serra (TC)</v>
      </c>
      <c r="N19" s="408">
        <f t="shared" si="12"/>
        <v>0</v>
      </c>
      <c r="O19" s="252">
        <f t="shared" si="13"/>
        <v>0</v>
      </c>
      <c r="P19" s="252">
        <f t="shared" si="14"/>
        <v>1</v>
      </c>
      <c r="Q19" s="253">
        <f t="shared" si="15"/>
      </c>
      <c r="R19" s="235"/>
      <c r="S19" s="213"/>
      <c r="T19" s="235"/>
      <c r="U19" s="390" t="s">
        <v>340</v>
      </c>
      <c r="V19" s="403">
        <f>SUM(K18+L19+L22)</f>
        <v>0</v>
      </c>
      <c r="W19" s="403">
        <f>SUM(L18+K19+K22)</f>
        <v>0</v>
      </c>
      <c r="X19" s="403">
        <f>V19-W19</f>
        <v>0</v>
      </c>
      <c r="Y19" s="403">
        <f>SUM(F18,Q19,Q22)</f>
        <v>0</v>
      </c>
      <c r="Z19" s="403">
        <f>SUM(H18,O19,O22)</f>
        <v>0</v>
      </c>
      <c r="AA19" s="237">
        <f>IF(Z19&gt;0,RANK(AB19,$AB$47:$AB$50,),"")</f>
      </c>
      <c r="AB19" s="85">
        <f>IF(Z19&gt;0,(Y19*10000)+(X19*100)+V19,"")</f>
      </c>
      <c r="AD19" s="207"/>
      <c r="AE19" s="42"/>
      <c r="AF19" s="42"/>
      <c r="AI19" s="208">
        <f>V23</f>
      </c>
      <c r="AJ19" s="208"/>
      <c r="AK19" s="209"/>
      <c r="AL19" s="209"/>
      <c r="AM19" s="220"/>
      <c r="AN19" s="208"/>
      <c r="AO19" s="208"/>
      <c r="AP19" s="209"/>
      <c r="AQ19" s="250"/>
      <c r="AR19" s="271"/>
      <c r="AS19" s="271"/>
      <c r="AT19" s="209"/>
      <c r="AV19" s="89"/>
      <c r="AW19" s="89"/>
      <c r="AX19" s="218"/>
      <c r="BF19" s="291"/>
    </row>
    <row r="20" spans="1:58" ht="30" thickBot="1" thickTop="1">
      <c r="A20" s="391">
        <v>10</v>
      </c>
      <c r="B20" s="392">
        <v>2</v>
      </c>
      <c r="C20" s="393"/>
      <c r="D20" s="394"/>
      <c r="E20" s="225"/>
      <c r="F20" s="395">
        <f t="shared" si="8"/>
      </c>
      <c r="G20" s="396">
        <f t="shared" si="9"/>
        <v>1</v>
      </c>
      <c r="H20" s="396">
        <f t="shared" si="10"/>
        <v>0</v>
      </c>
      <c r="I20" s="397">
        <f t="shared" si="11"/>
        <v>0</v>
      </c>
      <c r="J20" s="398" t="str">
        <f>U20</f>
        <v>Caicedo Navarro - Busca compañero (CONDICIONAL)</v>
      </c>
      <c r="K20" s="395"/>
      <c r="L20" s="395"/>
      <c r="M20" s="399" t="str">
        <f>U18</f>
        <v>Morales - Lupi (CB)</v>
      </c>
      <c r="N20" s="232">
        <f t="shared" si="12"/>
        <v>0</v>
      </c>
      <c r="O20" s="233">
        <f t="shared" si="13"/>
        <v>0</v>
      </c>
      <c r="P20" s="233">
        <f t="shared" si="14"/>
        <v>1</v>
      </c>
      <c r="Q20" s="234">
        <f t="shared" si="15"/>
      </c>
      <c r="R20" s="235"/>
      <c r="S20" s="206"/>
      <c r="T20" s="186"/>
      <c r="U20" s="409" t="s">
        <v>339</v>
      </c>
      <c r="V20" s="410">
        <f>SUM(L18+K20+K21)</f>
        <v>0</v>
      </c>
      <c r="W20" s="410">
        <f>SUM(K18+L20+L21)</f>
        <v>0</v>
      </c>
      <c r="X20" s="410">
        <f>V20-W20</f>
        <v>0</v>
      </c>
      <c r="Y20" s="410">
        <f>SUM(F20,F21,Q18)</f>
        <v>0</v>
      </c>
      <c r="Z20" s="410">
        <f>SUM(H20,H21,O18)</f>
        <v>0</v>
      </c>
      <c r="AA20" s="248">
        <f>IF(Z20&gt;0,RANK(AB20,$AB$47:$AB$50,),"")</f>
      </c>
      <c r="AB20" s="85">
        <f>IF(Z20&gt;0,(Y20*10000)+(X20*100)+V20,"")</f>
      </c>
      <c r="AD20" s="207"/>
      <c r="AE20" s="42"/>
      <c r="AF20" s="42"/>
      <c r="AI20" s="218"/>
      <c r="AJ20" s="218"/>
      <c r="AK20" s="219"/>
      <c r="AL20" s="220"/>
      <c r="AM20" s="219"/>
      <c r="AN20" s="42"/>
      <c r="AO20" s="42"/>
      <c r="AP20" s="219"/>
      <c r="AQ20" s="220"/>
      <c r="AR20" s="272"/>
      <c r="AS20" s="272"/>
      <c r="AT20" s="219"/>
      <c r="AU20" s="220"/>
      <c r="AV20" s="42"/>
      <c r="AW20" s="42"/>
      <c r="AX20" s="42"/>
      <c r="BF20" s="291"/>
    </row>
    <row r="21" spans="1:109" s="203" customFormat="1" ht="21" thickBot="1">
      <c r="A21" s="404">
        <v>11</v>
      </c>
      <c r="B21" s="405">
        <v>2</v>
      </c>
      <c r="C21" s="406"/>
      <c r="D21" s="407"/>
      <c r="E21" s="387"/>
      <c r="F21" s="288">
        <f t="shared" si="8"/>
      </c>
      <c r="G21" s="388">
        <f t="shared" si="9"/>
        <v>1</v>
      </c>
      <c r="H21" s="388">
        <f t="shared" si="10"/>
        <v>0</v>
      </c>
      <c r="I21" s="389">
        <f t="shared" si="11"/>
        <v>0</v>
      </c>
      <c r="J21" s="287" t="str">
        <f>U20</f>
        <v>Caicedo Navarro - Busca compañero (CONDICIONAL)</v>
      </c>
      <c r="K21" s="288"/>
      <c r="L21" s="288"/>
      <c r="M21" s="289" t="str">
        <f>(U17)</f>
        <v>Ndreu - Pezza (Bs As - RS)</v>
      </c>
      <c r="N21" s="400">
        <f t="shared" si="12"/>
        <v>0</v>
      </c>
      <c r="O21" s="401">
        <f t="shared" si="13"/>
        <v>0</v>
      </c>
      <c r="P21" s="401">
        <f t="shared" si="14"/>
        <v>1</v>
      </c>
      <c r="Q21" s="402">
        <f t="shared" si="15"/>
      </c>
      <c r="R21" s="247"/>
      <c r="S21" s="213"/>
      <c r="T21" s="138"/>
      <c r="U21" s="254"/>
      <c r="V21" s="254"/>
      <c r="W21" s="254"/>
      <c r="X21" s="254"/>
      <c r="Y21" s="254"/>
      <c r="Z21" s="254"/>
      <c r="AA21" s="255"/>
      <c r="AB21" s="203">
        <f>SUM(Z17:Z20)</f>
        <v>0</v>
      </c>
      <c r="AC21" s="42"/>
      <c r="AD21" s="207"/>
      <c r="AE21" s="238" t="s">
        <v>298</v>
      </c>
      <c r="AF21" s="238"/>
      <c r="AG21" s="42"/>
      <c r="AH21" s="277" t="s">
        <v>256</v>
      </c>
      <c r="AI21" s="238"/>
      <c r="AJ21" s="238"/>
      <c r="AK21" s="209"/>
      <c r="AL21" s="220"/>
      <c r="AM21" s="278" t="s">
        <v>255</v>
      </c>
      <c r="AN21" s="238"/>
      <c r="AO21" s="238"/>
      <c r="AP21" s="209"/>
      <c r="AQ21" s="220"/>
      <c r="AR21" s="42"/>
      <c r="AS21" s="42"/>
      <c r="AT21" s="270"/>
      <c r="AU21" s="209"/>
      <c r="AV21" s="42"/>
      <c r="AW21" s="42"/>
      <c r="AX21" s="42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</row>
    <row r="22" spans="1:109" s="203" customFormat="1" ht="19.5" thickBot="1">
      <c r="A22" s="411">
        <v>12</v>
      </c>
      <c r="B22" s="298">
        <v>2</v>
      </c>
      <c r="C22" s="299"/>
      <c r="D22" s="300"/>
      <c r="E22" s="225"/>
      <c r="F22" s="395">
        <f t="shared" si="8"/>
      </c>
      <c r="G22" s="396">
        <f t="shared" si="9"/>
        <v>1</v>
      </c>
      <c r="H22" s="396">
        <f t="shared" si="10"/>
        <v>0</v>
      </c>
      <c r="I22" s="397">
        <f t="shared" si="11"/>
        <v>0</v>
      </c>
      <c r="J22" s="398" t="str">
        <f>(U18)</f>
        <v>Morales - Lupi (CB)</v>
      </c>
      <c r="K22" s="412"/>
      <c r="L22" s="412"/>
      <c r="M22" s="399" t="str">
        <f>U19</f>
        <v>Carabajal Torrez - Requena Serra (TC)</v>
      </c>
      <c r="N22" s="408">
        <f t="shared" si="12"/>
        <v>0</v>
      </c>
      <c r="O22" s="252">
        <f t="shared" si="13"/>
        <v>0</v>
      </c>
      <c r="P22" s="252">
        <f t="shared" si="14"/>
        <v>1</v>
      </c>
      <c r="Q22" s="253">
        <f t="shared" si="15"/>
      </c>
      <c r="R22" s="235"/>
      <c r="S22" s="213"/>
      <c r="T22" s="138"/>
      <c r="U22" s="258" t="s">
        <v>299</v>
      </c>
      <c r="V22" s="512">
        <f ca="1">IF(AB21&gt;0,INDIRECT(CONCATENATE("U",MATCH(1,AA17:AA20,0)+ROW(U16))),"")</f>
      </c>
      <c r="W22" s="512"/>
      <c r="X22" s="513"/>
      <c r="Y22" s="89"/>
      <c r="Z22" s="89"/>
      <c r="AA22" s="89"/>
      <c r="AB22" s="85"/>
      <c r="AC22" s="42"/>
      <c r="AD22" s="207"/>
      <c r="AE22" s="208">
        <f>V42</f>
      </c>
      <c r="AF22" s="208"/>
      <c r="AG22" s="209"/>
      <c r="AH22" s="250"/>
      <c r="AI22" s="208"/>
      <c r="AJ22" s="208"/>
      <c r="AK22" s="209"/>
      <c r="AL22" s="220"/>
      <c r="AM22" s="209"/>
      <c r="AN22" s="208"/>
      <c r="AO22" s="208"/>
      <c r="AP22" s="209"/>
      <c r="AQ22" s="220"/>
      <c r="AR22" s="89"/>
      <c r="AS22" s="89"/>
      <c r="AT22" s="270"/>
      <c r="AU22" s="209"/>
      <c r="AV22" s="89"/>
      <c r="AW22" s="89"/>
      <c r="AX22" s="42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</row>
    <row r="23" spans="1:50" ht="22.5" customHeight="1" thickBot="1">
      <c r="A23" s="239"/>
      <c r="B23" s="239"/>
      <c r="C23" s="240"/>
      <c r="D23" s="241"/>
      <c r="E23" s="239"/>
      <c r="F23" s="239"/>
      <c r="G23" s="239"/>
      <c r="H23" s="239"/>
      <c r="I23" s="239"/>
      <c r="J23" s="242"/>
      <c r="K23" s="242"/>
      <c r="L23" s="243"/>
      <c r="M23" s="242"/>
      <c r="N23" s="242"/>
      <c r="O23" s="242"/>
      <c r="P23" s="242"/>
      <c r="Q23" s="242"/>
      <c r="R23" s="242"/>
      <c r="S23" s="242"/>
      <c r="T23" s="85"/>
      <c r="U23" s="261" t="s">
        <v>300</v>
      </c>
      <c r="V23" s="507">
        <f ca="1">IF(AB21&gt;0,INDIRECT(CONCATENATE("U",MATCH(2,AA17:AA20,0)+ROW(U16))),"")</f>
      </c>
      <c r="W23" s="507"/>
      <c r="X23" s="508"/>
      <c r="Y23" s="89"/>
      <c r="Z23" s="89"/>
      <c r="AA23" s="89"/>
      <c r="AB23" s="85"/>
      <c r="AD23" s="207"/>
      <c r="AE23" s="218"/>
      <c r="AF23" s="218"/>
      <c r="AG23" s="219"/>
      <c r="AH23" s="220"/>
      <c r="AI23" s="42"/>
      <c r="AJ23" s="42"/>
      <c r="AK23" s="219"/>
      <c r="AL23" s="219"/>
      <c r="AM23" s="219"/>
      <c r="AN23" s="42"/>
      <c r="AO23" s="42"/>
      <c r="AP23" s="219"/>
      <c r="AQ23" s="220"/>
      <c r="AR23" s="238" t="s">
        <v>257</v>
      </c>
      <c r="AS23" s="238"/>
      <c r="AT23" s="209"/>
      <c r="AU23" s="220"/>
      <c r="AV23" s="238" t="s">
        <v>258</v>
      </c>
      <c r="AW23" s="238"/>
      <c r="AX23" s="218"/>
    </row>
    <row r="24" spans="1:50" ht="22.5" customHeight="1" thickBot="1">
      <c r="A24" s="89"/>
      <c r="B24" s="205"/>
      <c r="C24" s="292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257"/>
      <c r="T24" s="89"/>
      <c r="U24" s="413"/>
      <c r="V24" s="42"/>
      <c r="W24" s="42"/>
      <c r="X24" s="42"/>
      <c r="Y24" s="89"/>
      <c r="Z24" s="89"/>
      <c r="AA24" s="89"/>
      <c r="AB24" s="86"/>
      <c r="AC24" s="89"/>
      <c r="AD24" s="217" t="s">
        <v>273</v>
      </c>
      <c r="AE24" s="218"/>
      <c r="AF24" s="218"/>
      <c r="AG24" s="209"/>
      <c r="AH24" s="220"/>
      <c r="AI24" s="89"/>
      <c r="AJ24" s="89"/>
      <c r="AN24" s="89"/>
      <c r="AO24" s="89"/>
      <c r="AQ24" s="220"/>
      <c r="AR24" s="208"/>
      <c r="AS24" s="208"/>
      <c r="AT24" s="209"/>
      <c r="AU24" s="220"/>
      <c r="AV24" s="208"/>
      <c r="AW24" s="208"/>
      <c r="AX24" s="42"/>
    </row>
    <row r="25" spans="1:50" ht="24" customHeight="1" thickBot="1">
      <c r="A25" s="273"/>
      <c r="B25" s="42"/>
      <c r="C25" s="42"/>
      <c r="D25" s="274"/>
      <c r="E25" s="42"/>
      <c r="F25" s="42"/>
      <c r="G25" s="42"/>
      <c r="H25" s="42"/>
      <c r="I25" s="42"/>
      <c r="J25" s="274"/>
      <c r="K25" s="204" t="s">
        <v>301</v>
      </c>
      <c r="L25" s="274"/>
      <c r="M25" s="42"/>
      <c r="N25" s="296"/>
      <c r="O25" s="296"/>
      <c r="P25" s="296"/>
      <c r="Q25" s="296"/>
      <c r="R25" s="296"/>
      <c r="S25" s="297"/>
      <c r="T25" s="275"/>
      <c r="U25" s="276"/>
      <c r="V25" s="89"/>
      <c r="W25" s="89"/>
      <c r="X25" s="89"/>
      <c r="Y25" s="89"/>
      <c r="Z25" s="89"/>
      <c r="AA25" s="89"/>
      <c r="AB25" s="203"/>
      <c r="AD25" s="207"/>
      <c r="AE25" s="238" t="s">
        <v>302</v>
      </c>
      <c r="AF25" s="238"/>
      <c r="AG25" s="249"/>
      <c r="AH25" s="220"/>
      <c r="AI25" s="89"/>
      <c r="AJ25" s="89"/>
      <c r="AN25" s="89"/>
      <c r="AO25" s="89"/>
      <c r="AQ25" s="219"/>
      <c r="AR25" s="42"/>
      <c r="AS25" s="42"/>
      <c r="AU25" s="219"/>
      <c r="AV25" s="42"/>
      <c r="AW25" s="42"/>
      <c r="AX25" s="42"/>
    </row>
    <row r="26" spans="1:50" ht="21" thickBot="1">
      <c r="A26" s="260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03"/>
      <c r="O26" s="203"/>
      <c r="P26" s="203"/>
      <c r="Q26" s="203"/>
      <c r="R26" s="203"/>
      <c r="S26" s="206"/>
      <c r="T26" s="203"/>
      <c r="U26" s="89"/>
      <c r="V26" s="89"/>
      <c r="W26" s="89"/>
      <c r="X26" s="89"/>
      <c r="Y26" s="89"/>
      <c r="Z26" s="89"/>
      <c r="AA26" s="89"/>
      <c r="AB26" s="203"/>
      <c r="AD26" s="207"/>
      <c r="AE26" s="208">
        <f>V52</f>
      </c>
      <c r="AF26" s="208"/>
      <c r="AI26" s="89"/>
      <c r="AJ26" s="89"/>
      <c r="AN26" s="89"/>
      <c r="AO26" s="89"/>
      <c r="AQ26" s="278" t="s">
        <v>177</v>
      </c>
      <c r="AR26" s="238"/>
      <c r="AS26" s="238"/>
      <c r="AU26" s="278" t="s">
        <v>176</v>
      </c>
      <c r="AV26" s="42"/>
      <c r="AW26" s="42"/>
      <c r="AX26" s="42"/>
    </row>
    <row r="27" spans="1:50" ht="39" thickBot="1" thickTop="1">
      <c r="A27" s="383" t="s">
        <v>240</v>
      </c>
      <c r="B27" s="211" t="s">
        <v>241</v>
      </c>
      <c r="C27" s="384" t="s">
        <v>242</v>
      </c>
      <c r="D27" s="383" t="s">
        <v>243</v>
      </c>
      <c r="E27" s="383"/>
      <c r="F27" s="383" t="s">
        <v>244</v>
      </c>
      <c r="G27" s="383"/>
      <c r="H27" s="212" t="s">
        <v>245</v>
      </c>
      <c r="I27" s="383"/>
      <c r="J27" s="509" t="s">
        <v>246</v>
      </c>
      <c r="K27" s="510"/>
      <c r="L27" s="510"/>
      <c r="M27" s="511"/>
      <c r="N27" s="264"/>
      <c r="O27" s="265" t="s">
        <v>245</v>
      </c>
      <c r="P27" s="266"/>
      <c r="Q27" s="267" t="s">
        <v>244</v>
      </c>
      <c r="R27" s="268"/>
      <c r="S27" s="206"/>
      <c r="T27" s="268"/>
      <c r="U27" s="214" t="s">
        <v>1</v>
      </c>
      <c r="V27" s="215" t="s">
        <v>268</v>
      </c>
      <c r="W27" s="215" t="s">
        <v>269</v>
      </c>
      <c r="X27" s="215" t="s">
        <v>270</v>
      </c>
      <c r="Y27" s="215" t="s">
        <v>271</v>
      </c>
      <c r="Z27" s="215" t="s">
        <v>252</v>
      </c>
      <c r="AA27" s="216" t="s">
        <v>253</v>
      </c>
      <c r="AB27" s="85"/>
      <c r="AD27" s="207"/>
      <c r="AE27" s="42"/>
      <c r="AF27" s="42"/>
      <c r="AI27" s="89"/>
      <c r="AJ27" s="89"/>
      <c r="AN27" s="89"/>
      <c r="AO27" s="89"/>
      <c r="AR27" s="238" t="s">
        <v>259</v>
      </c>
      <c r="AS27" s="238"/>
      <c r="AV27" s="238" t="s">
        <v>260</v>
      </c>
      <c r="AW27" s="238"/>
      <c r="AX27" s="218"/>
    </row>
    <row r="28" spans="1:109" s="203" customFormat="1" ht="21.75" thickBot="1" thickTop="1">
      <c r="A28" s="280">
        <v>13</v>
      </c>
      <c r="B28" s="280">
        <v>1</v>
      </c>
      <c r="C28" s="281"/>
      <c r="D28" s="282"/>
      <c r="E28" s="283"/>
      <c r="F28" s="284">
        <f>IF(H28&gt;0,G28,"")</f>
      </c>
      <c r="G28" s="285">
        <f>IF(K28&gt;L28,3,(IF(K28&lt;L28,0,1)))</f>
        <v>1</v>
      </c>
      <c r="H28" s="285">
        <f>(COUNTA(K28:L28))/2</f>
        <v>0</v>
      </c>
      <c r="I28" s="286">
        <f>IF(K28&gt;L28,1,0)</f>
        <v>0</v>
      </c>
      <c r="J28" s="287" t="str">
        <f>(U28)</f>
        <v>Garcia Tarcia - De Santis (Bs As)</v>
      </c>
      <c r="K28" s="288"/>
      <c r="L28" s="288"/>
      <c r="M28" s="289" t="str">
        <f>(U29)</f>
        <v>Rios - Quenardelle (ND)</v>
      </c>
      <c r="N28" s="232">
        <f>IF(L28&gt;K28,1,0)</f>
        <v>0</v>
      </c>
      <c r="O28" s="233">
        <f>(COUNTA(K28:L28))/2</f>
        <v>0</v>
      </c>
      <c r="P28" s="233">
        <f>IF(L28&gt;K28,3,(IF(L28&lt;K28,0,1)))</f>
        <v>1</v>
      </c>
      <c r="Q28" s="234">
        <f>IF(O28&gt;0,P28,"")</f>
      </c>
      <c r="R28" s="235"/>
      <c r="S28" s="206"/>
      <c r="T28" s="235"/>
      <c r="U28" s="390" t="s">
        <v>197</v>
      </c>
      <c r="V28" s="236">
        <f>SUM(K28+K30)</f>
        <v>0</v>
      </c>
      <c r="W28" s="236">
        <f>SUM(L28+L30)</f>
        <v>0</v>
      </c>
      <c r="X28" s="236">
        <f>V28-W28</f>
        <v>0</v>
      </c>
      <c r="Y28" s="236">
        <f>SUM(F28,F30)</f>
        <v>0</v>
      </c>
      <c r="Z28" s="236">
        <f>SUM(H28,H30)</f>
        <v>0</v>
      </c>
      <c r="AA28" s="237">
        <f>IF(Z28&gt;0,RANK(AB28,$AB$28:$AB$31,),"")</f>
      </c>
      <c r="AB28" s="85">
        <f>IF(Z28&gt;0,(Y28*10000)+(X28*100)+V28,"")</f>
      </c>
      <c r="AC28" s="42"/>
      <c r="AD28" s="207"/>
      <c r="AE28" s="42"/>
      <c r="AF28" s="42"/>
      <c r="AG28" s="42"/>
      <c r="AH28" s="42"/>
      <c r="AI28" s="89"/>
      <c r="AJ28" s="89"/>
      <c r="AK28" s="42"/>
      <c r="AL28" s="209"/>
      <c r="AM28" s="209"/>
      <c r="AN28" s="208"/>
      <c r="AO28" s="290"/>
      <c r="AP28" s="209"/>
      <c r="AQ28" s="42"/>
      <c r="AR28" s="208"/>
      <c r="AS28" s="208"/>
      <c r="AT28" s="42"/>
      <c r="AU28" s="209"/>
      <c r="AV28" s="208"/>
      <c r="AW28" s="208"/>
      <c r="AX28" s="42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</row>
    <row r="29" spans="1:50" ht="18.75">
      <c r="A29" s="414">
        <v>14</v>
      </c>
      <c r="B29" s="414">
        <v>1</v>
      </c>
      <c r="C29" s="415"/>
      <c r="D29" s="416"/>
      <c r="E29" s="283"/>
      <c r="F29" s="417">
        <f>IF(H29&gt;0,G29,"")</f>
      </c>
      <c r="G29" s="418">
        <f>IF(K29&gt;L29,3,(IF(K29&lt;L29,0,1)))</f>
        <v>1</v>
      </c>
      <c r="H29" s="418">
        <f>(COUNTA(K29:L29))/2</f>
        <v>0</v>
      </c>
      <c r="I29" s="419">
        <f>IF(K29&gt;L29,1,0)</f>
        <v>0</v>
      </c>
      <c r="J29" s="420" t="str">
        <f>U30</f>
        <v>Alaggia - Zoppetti (CB)</v>
      </c>
      <c r="K29" s="417"/>
      <c r="L29" s="417"/>
      <c r="M29" s="421" t="str">
        <f>U29</f>
        <v>Rios - Quenardelle (ND)</v>
      </c>
      <c r="N29" s="400">
        <f>IF(L29&gt;K29,1,0)</f>
        <v>0</v>
      </c>
      <c r="O29" s="401">
        <f>(COUNTA(K29:L29))/2</f>
        <v>0</v>
      </c>
      <c r="P29" s="401">
        <f>IF(L29&gt;K29,3,(IF(L29&lt;K29,0,1)))</f>
        <v>1</v>
      </c>
      <c r="Q29" s="402">
        <f>IF(O29&gt;0,P29,"")</f>
      </c>
      <c r="R29" s="247"/>
      <c r="S29" s="213"/>
      <c r="T29" s="247"/>
      <c r="U29" s="390" t="s">
        <v>211</v>
      </c>
      <c r="V29" s="403">
        <f>SUM(L28+L29)</f>
        <v>0</v>
      </c>
      <c r="W29" s="403">
        <f>SUM(K28+K29)</f>
        <v>0</v>
      </c>
      <c r="X29" s="403">
        <f>V29-W29</f>
        <v>0</v>
      </c>
      <c r="Y29" s="403">
        <f>SUM(Q28:Q29)</f>
        <v>0</v>
      </c>
      <c r="Z29" s="403">
        <f>SUM(O28:O29)</f>
        <v>0</v>
      </c>
      <c r="AA29" s="237">
        <f>IF(Z29&gt;0,RANK(AB29,$AB$28:$AB$31,),"")</f>
      </c>
      <c r="AB29" s="85">
        <f>IF(Z29&gt;0,(Y29*10000)+(X29*100)+V29,"")</f>
      </c>
      <c r="AD29" s="207"/>
      <c r="AE29" s="42"/>
      <c r="AF29" s="42"/>
      <c r="AI29" s="89"/>
      <c r="AJ29" s="89"/>
      <c r="AK29" s="209"/>
      <c r="AL29" s="279"/>
      <c r="AM29" s="219"/>
      <c r="AN29" s="89"/>
      <c r="AO29" s="89"/>
      <c r="AP29" s="219"/>
      <c r="AQ29" s="279"/>
      <c r="AR29" s="89"/>
      <c r="AS29" s="89"/>
      <c r="AU29" s="279"/>
      <c r="AV29" s="89"/>
      <c r="AW29" s="89"/>
      <c r="AX29" s="42"/>
    </row>
    <row r="30" spans="1:50" ht="21" thickBot="1">
      <c r="A30" s="298">
        <v>15</v>
      </c>
      <c r="B30" s="298">
        <v>1</v>
      </c>
      <c r="C30" s="299"/>
      <c r="D30" s="300"/>
      <c r="E30" s="225"/>
      <c r="F30" s="395">
        <f>IF(H30&gt;0,G30,"")</f>
      </c>
      <c r="G30" s="396">
        <f>IF(K30&gt;L30,3,(IF(K30&lt;L30,0,1)))</f>
        <v>1</v>
      </c>
      <c r="H30" s="396">
        <f>(COUNTA(K30:L30))/2</f>
        <v>0</v>
      </c>
      <c r="I30" s="397">
        <f>IF(K30&gt;L30,1,0)</f>
        <v>0</v>
      </c>
      <c r="J30" s="398" t="str">
        <f>(U28)</f>
        <v>Garcia Tarcia - De Santis (Bs As)</v>
      </c>
      <c r="K30" s="412"/>
      <c r="L30" s="412"/>
      <c r="M30" s="399" t="str">
        <f>U30</f>
        <v>Alaggia - Zoppetti (CB)</v>
      </c>
      <c r="N30" s="408">
        <f>IF(L30&gt;K30,1,0)</f>
        <v>0</v>
      </c>
      <c r="O30" s="252">
        <f>(COUNTA(K30:L30))/2</f>
        <v>0</v>
      </c>
      <c r="P30" s="252">
        <f>IF(L30&gt;K30,3,(IF(L30&lt;K30,0,1)))</f>
        <v>1</v>
      </c>
      <c r="Q30" s="253">
        <f>IF(O30&gt;0,P30,"")</f>
      </c>
      <c r="R30" s="235"/>
      <c r="S30" s="213"/>
      <c r="T30" s="235"/>
      <c r="U30" s="409" t="s">
        <v>195</v>
      </c>
      <c r="V30" s="410">
        <f>SUM(K29+L30)</f>
        <v>0</v>
      </c>
      <c r="W30" s="410">
        <f>SUM(L29+K30)</f>
        <v>0</v>
      </c>
      <c r="X30" s="410">
        <f>V30-W30</f>
        <v>0</v>
      </c>
      <c r="Y30" s="410">
        <f>SUM(F29,Q30)</f>
        <v>0</v>
      </c>
      <c r="Z30" s="410">
        <f>SUM(O30,H29)</f>
        <v>0</v>
      </c>
      <c r="AA30" s="248">
        <f>IF(Z30&gt;0,RANK(AB30,$AB$28:$AB$31,),"")</f>
      </c>
      <c r="AB30" s="85">
        <f>IF(Z30&gt;0,(Y30*10000)+(X30*100)+V30,"")</f>
      </c>
      <c r="AD30" s="207"/>
      <c r="AE30" s="42"/>
      <c r="AF30" s="42"/>
      <c r="AI30" s="89"/>
      <c r="AJ30" s="89"/>
      <c r="AK30" s="209"/>
      <c r="AL30" s="220"/>
      <c r="AM30" s="278" t="s">
        <v>262</v>
      </c>
      <c r="AN30" s="89"/>
      <c r="AO30" s="89"/>
      <c r="AP30" s="209"/>
      <c r="AQ30" s="220"/>
      <c r="AR30" s="89"/>
      <c r="AS30" s="89"/>
      <c r="AU30" s="220"/>
      <c r="AV30" s="89"/>
      <c r="AW30" s="89"/>
      <c r="AX30" s="42"/>
    </row>
    <row r="31" spans="1:109" s="203" customFormat="1" ht="21" thickBot="1">
      <c r="A31" s="239"/>
      <c r="B31" s="239"/>
      <c r="C31" s="240"/>
      <c r="D31" s="241"/>
      <c r="E31" s="239"/>
      <c r="F31" s="239"/>
      <c r="G31" s="239"/>
      <c r="H31" s="239"/>
      <c r="I31" s="239"/>
      <c r="J31" s="242"/>
      <c r="K31" s="242"/>
      <c r="L31" s="243"/>
      <c r="M31" s="242"/>
      <c r="N31" s="242"/>
      <c r="O31" s="242"/>
      <c r="P31" s="242"/>
      <c r="Q31" s="242"/>
      <c r="R31" s="242"/>
      <c r="S31" s="242"/>
      <c r="T31" s="256"/>
      <c r="U31" s="254"/>
      <c r="V31" s="254"/>
      <c r="W31" s="254"/>
      <c r="X31" s="254"/>
      <c r="Y31" s="254"/>
      <c r="Z31" s="254"/>
      <c r="AA31" s="255"/>
      <c r="AC31" s="42"/>
      <c r="AD31" s="207"/>
      <c r="AE31" s="42"/>
      <c r="AF31" s="42"/>
      <c r="AG31" s="42"/>
      <c r="AH31" s="42"/>
      <c r="AI31" s="238" t="s">
        <v>319</v>
      </c>
      <c r="AJ31" s="293"/>
      <c r="AK31" s="209"/>
      <c r="AL31" s="220"/>
      <c r="AM31" s="293"/>
      <c r="AN31" s="293"/>
      <c r="AO31" s="293"/>
      <c r="AP31" s="209"/>
      <c r="AQ31" s="220"/>
      <c r="AR31" s="89"/>
      <c r="AS31" s="89"/>
      <c r="AT31" s="42"/>
      <c r="AU31" s="220"/>
      <c r="AV31" s="89"/>
      <c r="AW31" s="89"/>
      <c r="AX31" s="218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</row>
    <row r="32" spans="1:109" s="203" customFormat="1" ht="19.5" thickBot="1">
      <c r="A32" s="239"/>
      <c r="B32" s="239"/>
      <c r="C32" s="240"/>
      <c r="D32" s="239"/>
      <c r="E32" s="239"/>
      <c r="F32" s="239"/>
      <c r="G32" s="239"/>
      <c r="H32" s="239"/>
      <c r="I32" s="239"/>
      <c r="J32" s="242"/>
      <c r="K32" s="242"/>
      <c r="L32" s="243"/>
      <c r="M32" s="242"/>
      <c r="N32" s="242"/>
      <c r="O32" s="242"/>
      <c r="P32" s="242"/>
      <c r="Q32" s="242"/>
      <c r="R32" s="242"/>
      <c r="S32" s="242"/>
      <c r="T32" s="138"/>
      <c r="U32" s="258" t="s">
        <v>303</v>
      </c>
      <c r="V32" s="512">
        <f ca="1">IF(AB32&gt;0,INDIRECT(CONCATENATE("U",MATCH(1,AA28:AA30,0)+ROW(U27))),"")</f>
      </c>
      <c r="W32" s="512"/>
      <c r="X32" s="513"/>
      <c r="Y32" s="89"/>
      <c r="Z32" s="89"/>
      <c r="AA32" s="89"/>
      <c r="AB32" s="85">
        <f>SUM(Z28:Z30)</f>
        <v>0</v>
      </c>
      <c r="AC32" s="42"/>
      <c r="AD32" s="207"/>
      <c r="AE32" s="42"/>
      <c r="AF32" s="42"/>
      <c r="AG32" s="42"/>
      <c r="AH32" s="42"/>
      <c r="AI32" s="208">
        <f>V22</f>
      </c>
      <c r="AJ32" s="290"/>
      <c r="AK32" s="249"/>
      <c r="AL32" s="209"/>
      <c r="AM32" s="209"/>
      <c r="AN32" s="208"/>
      <c r="AO32" s="290"/>
      <c r="AP32" s="209"/>
      <c r="AQ32" s="259"/>
      <c r="AR32" s="271"/>
      <c r="AS32" s="271"/>
      <c r="AT32" s="271"/>
      <c r="AU32" s="220"/>
      <c r="AV32" s="89"/>
      <c r="AW32" s="89"/>
      <c r="AX32" s="42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</row>
    <row r="33" spans="1:109" s="203" customFormat="1" ht="19.5" thickBot="1">
      <c r="A33" s="260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85"/>
      <c r="U33" s="261" t="s">
        <v>304</v>
      </c>
      <c r="V33" s="507">
        <f ca="1">IF(AB32&gt;0,INDIRECT(CONCATENATE("U",MATCH(2,AA28:AA30,0)+ROW(U27))),"")</f>
      </c>
      <c r="W33" s="507"/>
      <c r="X33" s="508"/>
      <c r="Y33" s="89"/>
      <c r="Z33" s="89"/>
      <c r="AA33" s="89"/>
      <c r="AB33" s="85"/>
      <c r="AC33" s="42"/>
      <c r="AD33" s="207"/>
      <c r="AE33" s="42"/>
      <c r="AF33" s="42"/>
      <c r="AG33" s="42"/>
      <c r="AH33" s="42"/>
      <c r="AI33" s="291">
        <f>V22</f>
      </c>
      <c r="AJ33" s="291"/>
      <c r="AK33" s="209"/>
      <c r="AL33" s="220"/>
      <c r="AM33" s="279"/>
      <c r="AN33" s="89"/>
      <c r="AO33" s="89"/>
      <c r="AP33" s="219"/>
      <c r="AQ33" s="219"/>
      <c r="AR33" s="294"/>
      <c r="AS33" s="294"/>
      <c r="AT33" s="294"/>
      <c r="AU33" s="42"/>
      <c r="AV33" s="89"/>
      <c r="AW33" s="89"/>
      <c r="AX33" s="42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</row>
    <row r="34" spans="1:50" ht="43.5" customHeight="1">
      <c r="A34" s="26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89"/>
      <c r="O34" s="89"/>
      <c r="P34" s="89"/>
      <c r="Q34" s="89"/>
      <c r="R34" s="89"/>
      <c r="T34" s="89"/>
      <c r="U34" s="89"/>
      <c r="V34" s="89"/>
      <c r="W34" s="89"/>
      <c r="X34" s="89"/>
      <c r="Y34" s="89"/>
      <c r="Z34" s="89"/>
      <c r="AA34" s="89"/>
      <c r="AB34" s="89"/>
      <c r="AD34" s="207"/>
      <c r="AE34" s="42"/>
      <c r="AF34" s="42"/>
      <c r="AH34" s="277" t="s">
        <v>261</v>
      </c>
      <c r="AI34" s="293"/>
      <c r="AJ34" s="293"/>
      <c r="AK34" s="270"/>
      <c r="AL34" s="209"/>
      <c r="AM34" s="220"/>
      <c r="AN34" s="89"/>
      <c r="AO34" s="89"/>
      <c r="AR34" s="89"/>
      <c r="AS34" s="89"/>
      <c r="AV34" s="89"/>
      <c r="AW34" s="89"/>
      <c r="AX34" s="42"/>
    </row>
    <row r="35" spans="1:58" ht="46.5" thickBot="1">
      <c r="A35" s="273"/>
      <c r="B35" s="42"/>
      <c r="C35" s="42"/>
      <c r="D35" s="274"/>
      <c r="E35" s="42"/>
      <c r="F35" s="42"/>
      <c r="G35" s="42"/>
      <c r="H35" s="42"/>
      <c r="I35" s="42"/>
      <c r="J35" s="274"/>
      <c r="K35" s="204" t="s">
        <v>305</v>
      </c>
      <c r="L35" s="274"/>
      <c r="M35" s="42"/>
      <c r="N35" s="296"/>
      <c r="O35" s="296"/>
      <c r="P35" s="296"/>
      <c r="Q35" s="296"/>
      <c r="R35" s="296"/>
      <c r="S35" s="297"/>
      <c r="T35" s="275"/>
      <c r="U35" s="276"/>
      <c r="V35" s="89"/>
      <c r="W35" s="89"/>
      <c r="X35" s="89"/>
      <c r="Y35" s="89"/>
      <c r="Z35" s="89"/>
      <c r="AA35" s="89"/>
      <c r="AB35" s="203"/>
      <c r="AD35" s="207"/>
      <c r="AE35" s="238" t="s">
        <v>306</v>
      </c>
      <c r="AF35" s="238"/>
      <c r="AH35" s="207"/>
      <c r="AI35" s="293"/>
      <c r="AJ35" s="293"/>
      <c r="AK35" s="270"/>
      <c r="AL35" s="295"/>
      <c r="AM35" s="209"/>
      <c r="AN35" s="89"/>
      <c r="AO35" s="89"/>
      <c r="AR35" s="89"/>
      <c r="AS35" s="89"/>
      <c r="AV35" s="89"/>
      <c r="AW35" s="89"/>
      <c r="AX35" s="218"/>
      <c r="BF35" s="291"/>
    </row>
    <row r="36" spans="1:58" ht="21" thickBot="1">
      <c r="A36" s="260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203"/>
      <c r="O36" s="203"/>
      <c r="P36" s="203"/>
      <c r="Q36" s="203"/>
      <c r="R36" s="203"/>
      <c r="S36" s="206"/>
      <c r="T36" s="203"/>
      <c r="U36" s="89"/>
      <c r="V36" s="89"/>
      <c r="W36" s="89"/>
      <c r="X36" s="89"/>
      <c r="Y36" s="89"/>
      <c r="Z36" s="89"/>
      <c r="AA36" s="89"/>
      <c r="AB36" s="203"/>
      <c r="AD36" s="207"/>
      <c r="AE36" s="208">
        <f>V51</f>
      </c>
      <c r="AF36" s="208"/>
      <c r="AG36" s="209"/>
      <c r="AH36" s="209"/>
      <c r="AI36" s="208"/>
      <c r="AJ36" s="208"/>
      <c r="AK36" s="209"/>
      <c r="AL36" s="220"/>
      <c r="AM36" s="220"/>
      <c r="AN36" s="89"/>
      <c r="AO36" s="89"/>
      <c r="AR36" s="89"/>
      <c r="AS36" s="89"/>
      <c r="AV36" s="89"/>
      <c r="AW36" s="89"/>
      <c r="AX36" s="291"/>
      <c r="BF36" s="291"/>
    </row>
    <row r="37" spans="1:58" ht="39" thickBot="1" thickTop="1">
      <c r="A37" s="383" t="s">
        <v>240</v>
      </c>
      <c r="B37" s="211" t="s">
        <v>241</v>
      </c>
      <c r="C37" s="384" t="s">
        <v>242</v>
      </c>
      <c r="D37" s="383" t="s">
        <v>243</v>
      </c>
      <c r="E37" s="383"/>
      <c r="F37" s="383" t="s">
        <v>244</v>
      </c>
      <c r="G37" s="383"/>
      <c r="H37" s="212" t="s">
        <v>245</v>
      </c>
      <c r="I37" s="383"/>
      <c r="J37" s="509" t="s">
        <v>246</v>
      </c>
      <c r="K37" s="510"/>
      <c r="L37" s="510"/>
      <c r="M37" s="511"/>
      <c r="N37" s="264"/>
      <c r="O37" s="265" t="s">
        <v>245</v>
      </c>
      <c r="P37" s="266"/>
      <c r="Q37" s="267" t="s">
        <v>244</v>
      </c>
      <c r="R37" s="268"/>
      <c r="S37" s="206"/>
      <c r="T37" s="268"/>
      <c r="U37" s="214" t="s">
        <v>1</v>
      </c>
      <c r="V37" s="215" t="s">
        <v>268</v>
      </c>
      <c r="W37" s="215" t="s">
        <v>269</v>
      </c>
      <c r="X37" s="215" t="s">
        <v>270</v>
      </c>
      <c r="Y37" s="215" t="s">
        <v>271</v>
      </c>
      <c r="Z37" s="215" t="s">
        <v>252</v>
      </c>
      <c r="AA37" s="216" t="s">
        <v>253</v>
      </c>
      <c r="AB37" s="85"/>
      <c r="AD37" s="217" t="s">
        <v>274</v>
      </c>
      <c r="AE37" s="218"/>
      <c r="AF37" s="218"/>
      <c r="AG37" s="219"/>
      <c r="AH37" s="279"/>
      <c r="AI37" s="42"/>
      <c r="AJ37" s="42"/>
      <c r="AK37" s="219"/>
      <c r="AM37" s="220"/>
      <c r="AN37" s="42"/>
      <c r="AO37" s="42"/>
      <c r="AR37" s="42"/>
      <c r="AS37" s="42"/>
      <c r="AV37" s="42"/>
      <c r="AW37" s="42"/>
      <c r="AX37" s="42"/>
      <c r="AY37" s="42"/>
      <c r="BF37" s="291"/>
    </row>
    <row r="38" spans="1:58" ht="21.75" thickBot="1" thickTop="1">
      <c r="A38" s="280">
        <v>16</v>
      </c>
      <c r="B38" s="280">
        <v>2</v>
      </c>
      <c r="C38" s="281"/>
      <c r="D38" s="282"/>
      <c r="E38" s="283"/>
      <c r="F38" s="284">
        <f>IF(H38&gt;0,G38,"")</f>
      </c>
      <c r="G38" s="285">
        <f>IF(K38&gt;L38,3,(IF(K38&lt;L38,0,1)))</f>
        <v>1</v>
      </c>
      <c r="H38" s="285">
        <f>(COUNTA(K38:L38))/2</f>
        <v>0</v>
      </c>
      <c r="I38" s="286">
        <f>IF(K38&gt;L38,1,0)</f>
        <v>0</v>
      </c>
      <c r="J38" s="287" t="str">
        <f>(U38)</f>
        <v>Elero - Torres (CB)</v>
      </c>
      <c r="K38" s="288"/>
      <c r="L38" s="288"/>
      <c r="M38" s="289" t="str">
        <f>(U39)</f>
        <v>Dematteis - Agostini (ND)</v>
      </c>
      <c r="N38" s="232">
        <f>IF(L38&gt;K38,1,0)</f>
        <v>0</v>
      </c>
      <c r="O38" s="233">
        <f>(COUNTA(K38:L38))/2</f>
        <v>0</v>
      </c>
      <c r="P38" s="233">
        <f>IF(L38&gt;K38,3,(IF(L38&lt;K38,0,1)))</f>
        <v>1</v>
      </c>
      <c r="Q38" s="234">
        <f>IF(O38&gt;0,P38,"")</f>
      </c>
      <c r="R38" s="235"/>
      <c r="S38" s="206"/>
      <c r="T38" s="235"/>
      <c r="U38" s="390" t="s">
        <v>208</v>
      </c>
      <c r="V38" s="236">
        <f>SUM(K38+K40)</f>
        <v>0</v>
      </c>
      <c r="W38" s="236">
        <f>SUM(L38+L40)</f>
        <v>0</v>
      </c>
      <c r="X38" s="236">
        <f>V38-W38</f>
        <v>0</v>
      </c>
      <c r="Y38" s="236">
        <f>SUM(F38,F40)</f>
        <v>0</v>
      </c>
      <c r="Z38" s="236">
        <f>SUM(H38,H40)</f>
        <v>0</v>
      </c>
      <c r="AA38" s="237">
        <f>IF(Z38&gt;0,RANK(AB38,$AB$38:$AB$40,),"")</f>
      </c>
      <c r="AB38" s="85">
        <f>IF(Z38&gt;0,(Y38*10000)+(X38*100)+V38,"")</f>
      </c>
      <c r="AD38" s="207"/>
      <c r="AE38" s="238" t="s">
        <v>307</v>
      </c>
      <c r="AF38" s="238"/>
      <c r="AG38" s="209"/>
      <c r="AH38" s="220"/>
      <c r="AI38" s="42"/>
      <c r="AJ38" s="42"/>
      <c r="AL38" s="270"/>
      <c r="AM38" s="209"/>
      <c r="AN38" s="42"/>
      <c r="AO38" s="42"/>
      <c r="AR38" s="42"/>
      <c r="AS38" s="42"/>
      <c r="AV38" s="42"/>
      <c r="AW38" s="42"/>
      <c r="AX38" s="42"/>
      <c r="AY38" s="42"/>
      <c r="BF38" s="291"/>
    </row>
    <row r="39" spans="1:58" ht="19.5" thickBot="1">
      <c r="A39" s="414">
        <v>17</v>
      </c>
      <c r="B39" s="414">
        <v>2</v>
      </c>
      <c r="C39" s="415"/>
      <c r="D39" s="416"/>
      <c r="E39" s="283"/>
      <c r="F39" s="417">
        <f>IF(H39&gt;0,G39,"")</f>
      </c>
      <c r="G39" s="418">
        <f>IF(K39&gt;L39,3,(IF(K39&lt;L39,0,1)))</f>
        <v>1</v>
      </c>
      <c r="H39" s="418">
        <f>(COUNTA(K39:L39))/2</f>
        <v>0</v>
      </c>
      <c r="I39" s="419">
        <f>IF(K39&gt;L39,1,0)</f>
        <v>0</v>
      </c>
      <c r="J39" s="420" t="str">
        <f>U40</f>
        <v>Porta - Raposo (RS)</v>
      </c>
      <c r="K39" s="417"/>
      <c r="L39" s="417"/>
      <c r="M39" s="421" t="str">
        <f>U39</f>
        <v>Dematteis - Agostini (ND)</v>
      </c>
      <c r="N39" s="400">
        <f>IF(L39&gt;K39,1,0)</f>
        <v>0</v>
      </c>
      <c r="O39" s="401">
        <f>(COUNTA(K39:L39))/2</f>
        <v>0</v>
      </c>
      <c r="P39" s="401">
        <f>IF(L39&gt;K39,3,(IF(L39&lt;K39,0,1)))</f>
        <v>1</v>
      </c>
      <c r="Q39" s="402">
        <f>IF(O39&gt;0,P39,"")</f>
      </c>
      <c r="R39" s="247"/>
      <c r="S39" s="213"/>
      <c r="T39" s="247"/>
      <c r="U39" s="390" t="s">
        <v>201</v>
      </c>
      <c r="V39" s="403">
        <f>SUM(L38+L39)</f>
        <v>0</v>
      </c>
      <c r="W39" s="403">
        <f>SUM(K38+K39)</f>
        <v>0</v>
      </c>
      <c r="X39" s="403">
        <f>V39-W39</f>
        <v>0</v>
      </c>
      <c r="Y39" s="403">
        <f>SUM(Q38:Q39)</f>
        <v>0</v>
      </c>
      <c r="Z39" s="403">
        <f>SUM(O38:O39)</f>
        <v>0</v>
      </c>
      <c r="AA39" s="237">
        <f>IF(Z39&gt;0,RANK(AB39,$AB$38:$AB$40,),"")</f>
      </c>
      <c r="AB39" s="85">
        <f>IF(Z39&gt;0,(Y39*10000)+(X39*100)+V39,"")</f>
      </c>
      <c r="AD39" s="207"/>
      <c r="AE39" s="208">
        <f>V43</f>
      </c>
      <c r="AF39" s="208"/>
      <c r="AG39" s="219"/>
      <c r="AI39" s="42"/>
      <c r="AJ39" s="42"/>
      <c r="AL39" s="270"/>
      <c r="AM39" s="209"/>
      <c r="AN39" s="89"/>
      <c r="AO39" s="89"/>
      <c r="AR39" s="89"/>
      <c r="AS39" s="89"/>
      <c r="AV39" s="89"/>
      <c r="AW39" s="89"/>
      <c r="BF39" s="291"/>
    </row>
    <row r="40" spans="1:58" ht="19.5" thickBot="1">
      <c r="A40" s="298">
        <v>18</v>
      </c>
      <c r="B40" s="298">
        <v>2</v>
      </c>
      <c r="C40" s="299"/>
      <c r="D40" s="300"/>
      <c r="E40" s="225"/>
      <c r="F40" s="395">
        <f>IF(H40&gt;0,G40,"")</f>
      </c>
      <c r="G40" s="396">
        <f>IF(K40&gt;L40,3,(IF(K40&lt;L40,0,1)))</f>
        <v>1</v>
      </c>
      <c r="H40" s="396">
        <f>(COUNTA(K40:L40))/2</f>
        <v>0</v>
      </c>
      <c r="I40" s="397">
        <f>IF(K40&gt;L40,1,0)</f>
        <v>0</v>
      </c>
      <c r="J40" s="398" t="str">
        <f>(U38)</f>
        <v>Elero - Torres (CB)</v>
      </c>
      <c r="K40" s="412"/>
      <c r="L40" s="412"/>
      <c r="M40" s="399" t="str">
        <f>U40</f>
        <v>Porta - Raposo (RS)</v>
      </c>
      <c r="N40" s="408">
        <f>IF(L40&gt;K40,1,0)</f>
        <v>0</v>
      </c>
      <c r="O40" s="252">
        <f>(COUNTA(K40:L40))/2</f>
        <v>0</v>
      </c>
      <c r="P40" s="252">
        <f>IF(L40&gt;K40,3,(IF(L40&lt;K40,0,1)))</f>
        <v>1</v>
      </c>
      <c r="Q40" s="253">
        <f>IF(O40&gt;0,P40,"")</f>
      </c>
      <c r="R40" s="235"/>
      <c r="S40" s="213"/>
      <c r="T40" s="235"/>
      <c r="U40" s="409" t="s">
        <v>202</v>
      </c>
      <c r="V40" s="410">
        <f>SUM(K39+L40)</f>
        <v>0</v>
      </c>
      <c r="W40" s="410">
        <f>SUM(L39+K40)</f>
        <v>0</v>
      </c>
      <c r="X40" s="410">
        <f>V40-W40</f>
        <v>0</v>
      </c>
      <c r="Y40" s="410">
        <f>SUM(F39,Q40)</f>
        <v>0</v>
      </c>
      <c r="Z40" s="410">
        <f>SUM(O40,H39)</f>
        <v>0</v>
      </c>
      <c r="AA40" s="248">
        <f>IF(Z40&gt;0,RANK(AB40,$AB$38:$AB$40,),"")</f>
      </c>
      <c r="AB40" s="85">
        <f>IF(Z40&gt;0,(Y40*10000)+(X40*100)+V40,"")</f>
      </c>
      <c r="AD40" s="207"/>
      <c r="AE40" s="42"/>
      <c r="AF40" s="42"/>
      <c r="AI40" s="42"/>
      <c r="AJ40" s="42"/>
      <c r="AL40" s="270"/>
      <c r="AM40" s="209"/>
      <c r="AN40" s="89"/>
      <c r="AO40" s="89"/>
      <c r="AR40" s="89"/>
      <c r="AS40" s="89"/>
      <c r="AV40" s="89"/>
      <c r="AW40" s="89"/>
      <c r="AX40" s="291"/>
      <c r="BF40" s="291"/>
    </row>
    <row r="41" spans="1:109" s="203" customFormat="1" ht="15.75" thickBot="1">
      <c r="A41" s="239"/>
      <c r="B41" s="239"/>
      <c r="C41" s="240"/>
      <c r="D41" s="241"/>
      <c r="E41" s="239"/>
      <c r="F41" s="239"/>
      <c r="G41" s="239"/>
      <c r="H41" s="239"/>
      <c r="I41" s="239"/>
      <c r="J41" s="242"/>
      <c r="K41" s="242"/>
      <c r="L41" s="243"/>
      <c r="M41" s="242"/>
      <c r="N41" s="242"/>
      <c r="O41" s="242"/>
      <c r="P41" s="242"/>
      <c r="Q41" s="242"/>
      <c r="R41" s="242"/>
      <c r="S41" s="242"/>
      <c r="T41" s="256"/>
      <c r="U41" s="254"/>
      <c r="V41" s="254"/>
      <c r="W41" s="254"/>
      <c r="X41" s="254"/>
      <c r="Y41" s="254"/>
      <c r="Z41" s="254"/>
      <c r="AA41" s="255"/>
      <c r="AC41" s="42"/>
      <c r="AD41" s="207"/>
      <c r="AE41" s="42"/>
      <c r="AF41" s="42"/>
      <c r="AG41" s="42"/>
      <c r="AH41" s="42"/>
      <c r="AI41" s="42"/>
      <c r="AJ41" s="42"/>
      <c r="AK41" s="42"/>
      <c r="AL41" s="270"/>
      <c r="AM41" s="209"/>
      <c r="AN41" s="89"/>
      <c r="AO41" s="89"/>
      <c r="AP41" s="42"/>
      <c r="AQ41" s="42"/>
      <c r="AR41" s="89"/>
      <c r="AS41" s="89"/>
      <c r="AT41" s="42"/>
      <c r="AU41" s="42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</row>
    <row r="42" spans="1:109" s="203" customFormat="1" ht="18.75">
      <c r="A42" s="239"/>
      <c r="B42" s="239"/>
      <c r="C42" s="240"/>
      <c r="D42" s="239"/>
      <c r="E42" s="239"/>
      <c r="F42" s="239"/>
      <c r="G42" s="239"/>
      <c r="H42" s="239"/>
      <c r="I42" s="239"/>
      <c r="J42" s="242"/>
      <c r="K42" s="242"/>
      <c r="L42" s="243"/>
      <c r="M42" s="242"/>
      <c r="N42" s="242"/>
      <c r="O42" s="242"/>
      <c r="P42" s="242"/>
      <c r="Q42" s="242"/>
      <c r="R42" s="242"/>
      <c r="S42" s="242"/>
      <c r="T42" s="138"/>
      <c r="U42" s="258" t="s">
        <v>308</v>
      </c>
      <c r="V42" s="512">
        <f ca="1">IF(AB42&gt;0,INDIRECT(CONCATENATE("U",MATCH(1,AA38:AA40,0)+ROW(U37))),"")</f>
      </c>
      <c r="W42" s="512"/>
      <c r="X42" s="513"/>
      <c r="Y42" s="89"/>
      <c r="Z42" s="89"/>
      <c r="AA42" s="89"/>
      <c r="AB42" s="85">
        <f>SUM(Z38:Z40)</f>
        <v>0</v>
      </c>
      <c r="AC42" s="42"/>
      <c r="AD42" s="207"/>
      <c r="AE42" s="42"/>
      <c r="AF42" s="42"/>
      <c r="AG42" s="42"/>
      <c r="AH42" s="42"/>
      <c r="AI42" s="42"/>
      <c r="AJ42" s="42"/>
      <c r="AK42" s="42"/>
      <c r="AL42" s="42"/>
      <c r="AM42" s="220"/>
      <c r="AN42" s="89"/>
      <c r="AO42" s="89"/>
      <c r="AP42" s="42"/>
      <c r="AQ42" s="42"/>
      <c r="AR42" s="89"/>
      <c r="AS42" s="89"/>
      <c r="AT42" s="42"/>
      <c r="AU42" s="42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</row>
    <row r="43" spans="1:109" s="203" customFormat="1" ht="23.25" customHeight="1" thickBot="1">
      <c r="A43" s="260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85"/>
      <c r="U43" s="261" t="s">
        <v>309</v>
      </c>
      <c r="V43" s="507">
        <f ca="1">IF(AB42&gt;0,INDIRECT(CONCATENATE("U",MATCH(2,AA38:AA40,0)+ROW(U37))),"")</f>
      </c>
      <c r="W43" s="507"/>
      <c r="X43" s="508"/>
      <c r="Y43" s="89"/>
      <c r="Z43" s="89"/>
      <c r="AA43" s="89"/>
      <c r="AB43" s="85"/>
      <c r="AC43" s="42"/>
      <c r="AD43" s="207"/>
      <c r="AE43" s="42"/>
      <c r="AF43" s="42"/>
      <c r="AG43" s="42"/>
      <c r="AH43" s="42"/>
      <c r="AI43" s="42"/>
      <c r="AJ43" s="42"/>
      <c r="AK43" s="42"/>
      <c r="AL43" s="270"/>
      <c r="AM43" s="209"/>
      <c r="AN43" s="89"/>
      <c r="AO43" s="89"/>
      <c r="AP43" s="42"/>
      <c r="AQ43" s="42"/>
      <c r="AR43" s="89"/>
      <c r="AS43" s="89"/>
      <c r="AT43" s="42"/>
      <c r="AU43" s="42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</row>
    <row r="44" spans="1:109" s="203" customFormat="1" ht="46.5" thickBot="1">
      <c r="A44" s="273"/>
      <c r="B44" s="42"/>
      <c r="C44" s="42"/>
      <c r="D44" s="274"/>
      <c r="E44" s="42"/>
      <c r="F44" s="42"/>
      <c r="G44" s="42"/>
      <c r="H44" s="42"/>
      <c r="I44" s="42"/>
      <c r="J44" s="274"/>
      <c r="K44" s="204" t="s">
        <v>310</v>
      </c>
      <c r="L44" s="274"/>
      <c r="M44" s="42"/>
      <c r="N44" s="296"/>
      <c r="O44" s="296"/>
      <c r="P44" s="296"/>
      <c r="Q44" s="296"/>
      <c r="R44" s="296"/>
      <c r="S44" s="297"/>
      <c r="T44" s="275"/>
      <c r="U44" s="276"/>
      <c r="V44" s="89"/>
      <c r="W44" s="89"/>
      <c r="X44" s="89"/>
      <c r="Y44" s="89"/>
      <c r="Z44" s="89"/>
      <c r="AA44" s="89"/>
      <c r="AC44" s="42"/>
      <c r="AD44" s="207"/>
      <c r="AE44" s="42"/>
      <c r="AF44" s="42"/>
      <c r="AG44" s="42"/>
      <c r="AH44" s="42"/>
      <c r="AI44" s="238" t="s">
        <v>311</v>
      </c>
      <c r="AJ44" s="238"/>
      <c r="AK44" s="42"/>
      <c r="AL44" s="42"/>
      <c r="AM44" s="220"/>
      <c r="AN44" s="89"/>
      <c r="AO44" s="89"/>
      <c r="AP44" s="42"/>
      <c r="AQ44" s="42"/>
      <c r="AR44" s="89"/>
      <c r="AS44" s="89"/>
      <c r="AT44" s="42"/>
      <c r="AU44" s="42"/>
      <c r="AV44" s="89"/>
      <c r="AW44" s="89"/>
      <c r="AX44" s="291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</row>
    <row r="45" spans="1:109" s="203" customFormat="1" ht="21" thickBot="1">
      <c r="A45" s="260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S45" s="206"/>
      <c r="U45" s="89"/>
      <c r="V45" s="89"/>
      <c r="W45" s="89"/>
      <c r="X45" s="89"/>
      <c r="Y45" s="89"/>
      <c r="Z45" s="89"/>
      <c r="AA45" s="89"/>
      <c r="AC45" s="42"/>
      <c r="AD45" s="207"/>
      <c r="AE45" s="42"/>
      <c r="AF45" s="42"/>
      <c r="AG45" s="42"/>
      <c r="AH45" s="42"/>
      <c r="AI45" s="208">
        <f>V13</f>
      </c>
      <c r="AJ45" s="208"/>
      <c r="AK45" s="42"/>
      <c r="AL45" s="209"/>
      <c r="AM45" s="220"/>
      <c r="AN45" s="293"/>
      <c r="AO45" s="293"/>
      <c r="AP45" s="42"/>
      <c r="AQ45" s="42"/>
      <c r="AR45" s="89"/>
      <c r="AS45" s="89"/>
      <c r="AT45" s="42"/>
      <c r="AU45" s="42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</row>
    <row r="46" spans="1:49" ht="39" thickBot="1" thickTop="1">
      <c r="A46" s="383" t="s">
        <v>240</v>
      </c>
      <c r="B46" s="211" t="s">
        <v>241</v>
      </c>
      <c r="C46" s="384" t="s">
        <v>242</v>
      </c>
      <c r="D46" s="383" t="s">
        <v>243</v>
      </c>
      <c r="E46" s="383"/>
      <c r="F46" s="383" t="s">
        <v>244</v>
      </c>
      <c r="G46" s="383"/>
      <c r="H46" s="212" t="s">
        <v>245</v>
      </c>
      <c r="I46" s="383"/>
      <c r="J46" s="509" t="s">
        <v>246</v>
      </c>
      <c r="K46" s="510"/>
      <c r="L46" s="510"/>
      <c r="M46" s="511"/>
      <c r="N46" s="264"/>
      <c r="O46" s="265" t="s">
        <v>245</v>
      </c>
      <c r="P46" s="266"/>
      <c r="Q46" s="267" t="s">
        <v>244</v>
      </c>
      <c r="R46" s="268"/>
      <c r="S46" s="206"/>
      <c r="T46" s="268"/>
      <c r="U46" s="214" t="s">
        <v>1</v>
      </c>
      <c r="V46" s="215" t="s">
        <v>268</v>
      </c>
      <c r="W46" s="215" t="s">
        <v>269</v>
      </c>
      <c r="X46" s="215" t="s">
        <v>270</v>
      </c>
      <c r="Y46" s="215" t="s">
        <v>271</v>
      </c>
      <c r="Z46" s="215" t="s">
        <v>252</v>
      </c>
      <c r="AA46" s="216" t="s">
        <v>253</v>
      </c>
      <c r="AB46" s="85"/>
      <c r="AD46" s="207"/>
      <c r="AE46" s="42"/>
      <c r="AF46" s="42"/>
      <c r="AI46" s="218"/>
      <c r="AJ46" s="218"/>
      <c r="AK46" s="219"/>
      <c r="AL46" s="279"/>
      <c r="AN46" s="89"/>
      <c r="AO46" s="89"/>
      <c r="AR46" s="89"/>
      <c r="AS46" s="89"/>
      <c r="AV46" s="89"/>
      <c r="AW46" s="89"/>
    </row>
    <row r="47" spans="1:49" ht="21" thickTop="1">
      <c r="A47" s="280">
        <v>22</v>
      </c>
      <c r="B47" s="280">
        <v>3</v>
      </c>
      <c r="C47" s="281"/>
      <c r="D47" s="282"/>
      <c r="E47" s="283"/>
      <c r="F47" s="284">
        <f>IF(H47&gt;0,G47,"")</f>
      </c>
      <c r="G47" s="285">
        <f>IF(K47&gt;L47,3,(IF(K47&lt;L47,0,1)))</f>
        <v>1</v>
      </c>
      <c r="H47" s="285">
        <f>(COUNTA(K47:L47))/2</f>
        <v>0</v>
      </c>
      <c r="I47" s="286">
        <f>IF(K47&gt;L47,1,0)</f>
        <v>0</v>
      </c>
      <c r="J47" s="287" t="str">
        <f>(U47)</f>
        <v>Roggero Luque - Villegas (ND)</v>
      </c>
      <c r="K47" s="288"/>
      <c r="L47" s="288"/>
      <c r="M47" s="289" t="str">
        <f>(U48)</f>
        <v>Gonzalez - De Dominicis (ND - SF)</v>
      </c>
      <c r="N47" s="232">
        <f>IF(L47&gt;K47,1,0)</f>
        <v>0</v>
      </c>
      <c r="O47" s="233">
        <f>(COUNTA(K47:L47))/2</f>
        <v>0</v>
      </c>
      <c r="P47" s="233">
        <f>IF(L47&gt;K47,3,(IF(L47&lt;K47,0,1)))</f>
        <v>1</v>
      </c>
      <c r="Q47" s="234">
        <f>IF(O47&gt;0,P47,"")</f>
      </c>
      <c r="R47" s="235"/>
      <c r="S47" s="206"/>
      <c r="T47" s="235"/>
      <c r="U47" s="390" t="s">
        <v>206</v>
      </c>
      <c r="V47" s="236">
        <f>SUM(K47+K49)</f>
        <v>0</v>
      </c>
      <c r="W47" s="236">
        <f>SUM(L47+L49)</f>
        <v>0</v>
      </c>
      <c r="X47" s="236">
        <f>V47-W47</f>
        <v>0</v>
      </c>
      <c r="Y47" s="236">
        <f>SUM(F47,F49)</f>
        <v>0</v>
      </c>
      <c r="Z47" s="236">
        <f>SUM(H47,H49)</f>
        <v>0</v>
      </c>
      <c r="AA47" s="237">
        <f>IF(Z47&gt;0,RANK(AB47,$AB$47:$AB$49,),"")</f>
      </c>
      <c r="AB47" s="85">
        <f>IF(Z47&gt;0,(Y47*10000)+(X47*100)+V47,"")</f>
      </c>
      <c r="AD47" s="207"/>
      <c r="AE47" s="42"/>
      <c r="AF47" s="42"/>
      <c r="AI47" s="218"/>
      <c r="AJ47" s="218"/>
      <c r="AK47" s="270"/>
      <c r="AN47" s="89"/>
      <c r="AO47" s="89"/>
      <c r="AR47" s="89"/>
      <c r="AS47" s="89"/>
      <c r="AV47" s="89"/>
      <c r="AW47" s="89"/>
    </row>
    <row r="48" spans="1:50" ht="21" thickBot="1">
      <c r="A48" s="414">
        <v>23</v>
      </c>
      <c r="B48" s="414">
        <v>3</v>
      </c>
      <c r="C48" s="415"/>
      <c r="D48" s="416"/>
      <c r="E48" s="283"/>
      <c r="F48" s="417">
        <f>IF(H48&gt;0,G48,"")</f>
      </c>
      <c r="G48" s="418">
        <f>IF(K48&gt;L48,3,(IF(K48&lt;L48,0,1)))</f>
        <v>1</v>
      </c>
      <c r="H48" s="418">
        <f>(COUNTA(K48:L48))/2</f>
        <v>0</v>
      </c>
      <c r="I48" s="419">
        <f>IF(K48&gt;L48,1,0)</f>
        <v>0</v>
      </c>
      <c r="J48" s="420" t="str">
        <f>U49</f>
        <v>Barrios - Caceres (ND)</v>
      </c>
      <c r="K48" s="417"/>
      <c r="L48" s="417"/>
      <c r="M48" s="421" t="str">
        <f>U48</f>
        <v>Gonzalez - De Dominicis (ND - SF)</v>
      </c>
      <c r="N48" s="400">
        <f>IF(L48&gt;K48,1,0)</f>
        <v>0</v>
      </c>
      <c r="O48" s="401">
        <f>(COUNTA(K48:L48))/2</f>
        <v>0</v>
      </c>
      <c r="P48" s="401">
        <f>IF(L48&gt;K48,3,(IF(L48&lt;K48,0,1)))</f>
        <v>1</v>
      </c>
      <c r="Q48" s="402">
        <f>IF(O48&gt;0,P48,"")</f>
      </c>
      <c r="R48" s="247"/>
      <c r="S48" s="213"/>
      <c r="T48" s="247"/>
      <c r="U48" s="390" t="s">
        <v>204</v>
      </c>
      <c r="V48" s="403">
        <f>SUM(L47+L48)</f>
        <v>0</v>
      </c>
      <c r="W48" s="403">
        <f>SUM(K47+K48)</f>
        <v>0</v>
      </c>
      <c r="X48" s="403">
        <f>V48-W48</f>
        <v>0</v>
      </c>
      <c r="Y48" s="403">
        <f>SUM(Q47:Q48)</f>
        <v>0</v>
      </c>
      <c r="Z48" s="403">
        <f>SUM(O47:O48)</f>
        <v>0</v>
      </c>
      <c r="AA48" s="237">
        <f>IF(Z48&gt;0,RANK(AB48,$AB$47:$AB$49,),"")</f>
      </c>
      <c r="AB48" s="85">
        <f>IF(Z48&gt;0,(Y48*10000)+(X48*100)+V48,"")</f>
      </c>
      <c r="AD48" s="207"/>
      <c r="AE48" s="238" t="s">
        <v>312</v>
      </c>
      <c r="AF48" s="238"/>
      <c r="AH48" s="277" t="s">
        <v>263</v>
      </c>
      <c r="AI48" s="238"/>
      <c r="AJ48" s="238"/>
      <c r="AK48" s="270"/>
      <c r="AN48" s="89"/>
      <c r="AO48" s="89"/>
      <c r="AR48" s="89"/>
      <c r="AS48" s="89"/>
      <c r="AV48" s="89"/>
      <c r="AW48" s="89"/>
      <c r="AX48" s="291"/>
    </row>
    <row r="49" spans="1:49" ht="19.5" thickBot="1">
      <c r="A49" s="298">
        <v>24</v>
      </c>
      <c r="B49" s="298">
        <v>3</v>
      </c>
      <c r="C49" s="299"/>
      <c r="D49" s="300"/>
      <c r="E49" s="225"/>
      <c r="F49" s="395">
        <f>IF(H49&gt;0,G49,"")</f>
      </c>
      <c r="G49" s="396">
        <f>IF(K49&gt;L49,3,(IF(K49&lt;L49,0,1)))</f>
        <v>1</v>
      </c>
      <c r="H49" s="396">
        <f>(COUNTA(K49:L49))/2</f>
        <v>0</v>
      </c>
      <c r="I49" s="397">
        <f>IF(K49&gt;L49,1,0)</f>
        <v>0</v>
      </c>
      <c r="J49" s="398" t="str">
        <f>(U47)</f>
        <v>Roggero Luque - Villegas (ND)</v>
      </c>
      <c r="K49" s="412"/>
      <c r="L49" s="412"/>
      <c r="M49" s="399" t="str">
        <f>U49</f>
        <v>Barrios - Caceres (ND)</v>
      </c>
      <c r="N49" s="408">
        <f>IF(L49&gt;K49,1,0)</f>
        <v>0</v>
      </c>
      <c r="O49" s="252">
        <f>(COUNTA(K49:L49))/2</f>
        <v>0</v>
      </c>
      <c r="P49" s="252">
        <f>IF(L49&gt;K49,3,(IF(L49&lt;K49,0,1)))</f>
        <v>1</v>
      </c>
      <c r="Q49" s="253">
        <f>IF(O49&gt;0,P49,"")</f>
      </c>
      <c r="R49" s="235"/>
      <c r="S49" s="213"/>
      <c r="T49" s="235"/>
      <c r="U49" s="409" t="s">
        <v>205</v>
      </c>
      <c r="V49" s="410">
        <f>SUM(K48+L49)</f>
        <v>0</v>
      </c>
      <c r="W49" s="410">
        <f>SUM(L48+K49)</f>
        <v>0</v>
      </c>
      <c r="X49" s="410">
        <f>V49-W49</f>
        <v>0</v>
      </c>
      <c r="Y49" s="410">
        <f>SUM(F48,Q49)</f>
        <v>0</v>
      </c>
      <c r="Z49" s="410">
        <f>SUM(O49,H48)</f>
        <v>0</v>
      </c>
      <c r="AA49" s="248">
        <f>IF(Z49&gt;0,RANK(AB49,$AB$47:$AB$49,),"")</f>
      </c>
      <c r="AB49" s="85">
        <f>IF(Z49&gt;0,(Y49*10000)+(X49*100)+V49,"")</f>
      </c>
      <c r="AD49" s="207"/>
      <c r="AE49" s="208">
        <f>V60</f>
      </c>
      <c r="AF49" s="208"/>
      <c r="AG49" s="209"/>
      <c r="AH49" s="209"/>
      <c r="AI49" s="208"/>
      <c r="AJ49" s="208"/>
      <c r="AK49" s="209"/>
      <c r="AL49" s="220"/>
      <c r="AN49" s="89"/>
      <c r="AO49" s="89"/>
      <c r="AR49" s="89"/>
      <c r="AS49" s="89"/>
      <c r="AV49" s="89"/>
      <c r="AW49" s="89"/>
    </row>
    <row r="50" spans="1:49" ht="21" thickBot="1">
      <c r="A50" s="239"/>
      <c r="B50" s="239"/>
      <c r="C50" s="240"/>
      <c r="D50" s="241"/>
      <c r="E50" s="239"/>
      <c r="F50" s="239"/>
      <c r="G50" s="239"/>
      <c r="H50" s="239"/>
      <c r="I50" s="239"/>
      <c r="J50" s="242"/>
      <c r="K50" s="242"/>
      <c r="L50" s="243"/>
      <c r="M50" s="242"/>
      <c r="N50" s="242"/>
      <c r="O50" s="242"/>
      <c r="P50" s="242"/>
      <c r="Q50" s="242"/>
      <c r="R50" s="242"/>
      <c r="S50" s="242"/>
      <c r="T50" s="256"/>
      <c r="U50" s="254"/>
      <c r="V50" s="254"/>
      <c r="W50" s="254"/>
      <c r="X50" s="254"/>
      <c r="Y50" s="254"/>
      <c r="Z50" s="254"/>
      <c r="AA50" s="255"/>
      <c r="AB50" s="203"/>
      <c r="AD50" s="217" t="s">
        <v>275</v>
      </c>
      <c r="AE50" s="218"/>
      <c r="AF50" s="218"/>
      <c r="AG50" s="269"/>
      <c r="AH50" s="219"/>
      <c r="AI50" s="42"/>
      <c r="AJ50" s="42"/>
      <c r="AK50" s="219"/>
      <c r="AN50" s="89"/>
      <c r="AO50" s="89"/>
      <c r="AR50" s="89"/>
      <c r="AS50" s="89"/>
      <c r="AV50" s="89"/>
      <c r="AW50" s="89"/>
    </row>
    <row r="51" spans="1:109" s="203" customFormat="1" ht="21" thickBot="1">
      <c r="A51" s="239"/>
      <c r="B51" s="239"/>
      <c r="C51" s="240"/>
      <c r="D51" s="239"/>
      <c r="E51" s="239"/>
      <c r="F51" s="239"/>
      <c r="G51" s="239"/>
      <c r="H51" s="239"/>
      <c r="I51" s="239"/>
      <c r="J51" s="242"/>
      <c r="K51" s="242"/>
      <c r="L51" s="243"/>
      <c r="M51" s="242"/>
      <c r="N51" s="242"/>
      <c r="O51" s="242"/>
      <c r="P51" s="242"/>
      <c r="Q51" s="242"/>
      <c r="R51" s="242"/>
      <c r="S51" s="242"/>
      <c r="T51" s="138"/>
      <c r="U51" s="258" t="s">
        <v>313</v>
      </c>
      <c r="V51" s="512">
        <f ca="1">IF(AB51&gt;0,INDIRECT(CONCATENATE("U",MATCH(1,AA47:AA49,0)+ROW(U46))),"")</f>
      </c>
      <c r="W51" s="512"/>
      <c r="X51" s="513"/>
      <c r="Y51" s="89"/>
      <c r="Z51" s="89"/>
      <c r="AA51" s="89"/>
      <c r="AB51" s="85">
        <f>SUM(Z47:Z49)</f>
        <v>0</v>
      </c>
      <c r="AC51" s="42"/>
      <c r="AD51" s="207"/>
      <c r="AE51" s="238" t="s">
        <v>314</v>
      </c>
      <c r="AF51" s="238"/>
      <c r="AG51" s="209"/>
      <c r="AH51" s="220"/>
      <c r="AI51" s="42"/>
      <c r="AJ51" s="42"/>
      <c r="AK51" s="42"/>
      <c r="AL51" s="42"/>
      <c r="AM51" s="42"/>
      <c r="AN51" s="89"/>
      <c r="AO51" s="89"/>
      <c r="AP51" s="42"/>
      <c r="AQ51" s="42"/>
      <c r="AR51" s="89"/>
      <c r="AS51" s="89"/>
      <c r="AT51" s="42"/>
      <c r="AU51" s="42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</row>
    <row r="52" spans="1:109" s="203" customFormat="1" ht="19.5" thickBot="1">
      <c r="A52" s="260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85"/>
      <c r="U52" s="261" t="s">
        <v>315</v>
      </c>
      <c r="V52" s="507">
        <f ca="1">IF(AB51&gt;0,INDIRECT(CONCATENATE("U",MATCH(2,AA47:AA49,0)+ROW(U46))),"")</f>
      </c>
      <c r="W52" s="507"/>
      <c r="X52" s="508"/>
      <c r="Y52" s="89"/>
      <c r="Z52" s="89"/>
      <c r="AA52" s="89"/>
      <c r="AB52" s="85"/>
      <c r="AC52" s="42"/>
      <c r="AD52" s="207"/>
      <c r="AE52" s="208">
        <f>V33</f>
      </c>
      <c r="AF52" s="208"/>
      <c r="AG52" s="219"/>
      <c r="AH52" s="42"/>
      <c r="AI52" s="89"/>
      <c r="AJ52" s="89"/>
      <c r="AK52" s="42"/>
      <c r="AL52" s="42"/>
      <c r="AM52" s="42"/>
      <c r="AN52" s="89"/>
      <c r="AO52" s="89"/>
      <c r="AP52" s="42"/>
      <c r="AQ52" s="42"/>
      <c r="AR52" s="89"/>
      <c r="AS52" s="89"/>
      <c r="AT52" s="42"/>
      <c r="AU52" s="42"/>
      <c r="AV52" s="89"/>
      <c r="AW52" s="89"/>
      <c r="AX52" s="291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</row>
    <row r="53" spans="1:61" ht="31.5" customHeight="1">
      <c r="A53" s="273"/>
      <c r="B53" s="42"/>
      <c r="C53" s="42"/>
      <c r="D53" s="274"/>
      <c r="E53" s="42"/>
      <c r="F53" s="42"/>
      <c r="G53" s="42"/>
      <c r="H53" s="42"/>
      <c r="I53" s="42"/>
      <c r="J53" s="274"/>
      <c r="K53" s="204" t="s">
        <v>316</v>
      </c>
      <c r="L53" s="274"/>
      <c r="M53" s="42"/>
      <c r="N53" s="297"/>
      <c r="O53" s="297"/>
      <c r="P53" s="297"/>
      <c r="Q53" s="297"/>
      <c r="R53" s="297"/>
      <c r="S53" s="297"/>
      <c r="T53" s="422"/>
      <c r="U53" s="276"/>
      <c r="V53" s="89"/>
      <c r="W53" s="89"/>
      <c r="X53" s="89"/>
      <c r="Y53" s="89"/>
      <c r="Z53" s="89"/>
      <c r="AA53" s="89"/>
      <c r="AB53" s="89"/>
      <c r="AE53" s="89"/>
      <c r="AF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BI53" s="42"/>
    </row>
    <row r="54" spans="1:61" ht="19.5" customHeight="1" thickBot="1">
      <c r="A54" s="260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203"/>
      <c r="O54" s="203"/>
      <c r="P54" s="203"/>
      <c r="Q54" s="203"/>
      <c r="R54" s="203"/>
      <c r="S54" s="206"/>
      <c r="T54" s="203"/>
      <c r="U54" s="89"/>
      <c r="V54" s="89"/>
      <c r="W54" s="89"/>
      <c r="X54" s="89"/>
      <c r="Y54" s="89"/>
      <c r="Z54" s="89"/>
      <c r="AA54" s="89"/>
      <c r="AB54" s="203"/>
      <c r="AE54" s="89"/>
      <c r="AF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BI54" s="42"/>
    </row>
    <row r="55" spans="1:61" ht="38.25" customHeight="1" thickBot="1" thickTop="1">
      <c r="A55" s="383" t="s">
        <v>240</v>
      </c>
      <c r="B55" s="211" t="s">
        <v>241</v>
      </c>
      <c r="C55" s="384" t="s">
        <v>242</v>
      </c>
      <c r="D55" s="383" t="s">
        <v>243</v>
      </c>
      <c r="E55" s="383"/>
      <c r="F55" s="383" t="s">
        <v>244</v>
      </c>
      <c r="G55" s="383"/>
      <c r="H55" s="212" t="s">
        <v>245</v>
      </c>
      <c r="I55" s="383"/>
      <c r="J55" s="509" t="s">
        <v>246</v>
      </c>
      <c r="K55" s="510"/>
      <c r="L55" s="510"/>
      <c r="M55" s="511"/>
      <c r="N55" s="264"/>
      <c r="O55" s="265" t="s">
        <v>245</v>
      </c>
      <c r="P55" s="266"/>
      <c r="Q55" s="267" t="s">
        <v>244</v>
      </c>
      <c r="R55" s="268"/>
      <c r="S55" s="206"/>
      <c r="T55" s="268"/>
      <c r="U55" s="214" t="s">
        <v>1</v>
      </c>
      <c r="V55" s="215" t="s">
        <v>268</v>
      </c>
      <c r="W55" s="215" t="s">
        <v>269</v>
      </c>
      <c r="X55" s="215" t="s">
        <v>270</v>
      </c>
      <c r="Y55" s="215" t="s">
        <v>271</v>
      </c>
      <c r="Z55" s="215" t="s">
        <v>252</v>
      </c>
      <c r="AA55" s="216" t="s">
        <v>253</v>
      </c>
      <c r="AB55" s="85"/>
      <c r="AE55" s="89"/>
      <c r="AF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BI55" s="42"/>
    </row>
    <row r="56" spans="1:109" s="203" customFormat="1" ht="19.5" customHeight="1" thickTop="1">
      <c r="A56" s="280">
        <v>25</v>
      </c>
      <c r="B56" s="280">
        <v>4</v>
      </c>
      <c r="C56" s="281"/>
      <c r="D56" s="282"/>
      <c r="E56" s="283"/>
      <c r="F56" s="284">
        <f>IF(H56&gt;0,G56,"")</f>
      </c>
      <c r="G56" s="285">
        <f>IF(K56&gt;L56,3,(IF(K56&lt;L56,0,1)))</f>
        <v>1</v>
      </c>
      <c r="H56" s="285">
        <f>(COUNTA(K56:L56))/2</f>
        <v>0</v>
      </c>
      <c r="I56" s="286">
        <f>IF(K56&gt;L56,1,0)</f>
        <v>0</v>
      </c>
      <c r="J56" s="287" t="str">
        <f>(U56)</f>
        <v>Albornoz - Sklar (SF)</v>
      </c>
      <c r="K56" s="288"/>
      <c r="L56" s="288"/>
      <c r="M56" s="289" t="str">
        <f>(U57)</f>
        <v>Armella - Ricciutti (TC)</v>
      </c>
      <c r="N56" s="232">
        <f>IF(L56&gt;K56,1,0)</f>
        <v>0</v>
      </c>
      <c r="O56" s="233">
        <f>(COUNTA(K56:L56))/2</f>
        <v>0</v>
      </c>
      <c r="P56" s="233">
        <f>IF(L56&gt;K56,3,(IF(L56&lt;K56,0,1)))</f>
        <v>1</v>
      </c>
      <c r="Q56" s="234">
        <f>IF(O56&gt;0,P56,"")</f>
      </c>
      <c r="R56" s="235"/>
      <c r="S56" s="206"/>
      <c r="T56" s="235"/>
      <c r="U56" s="390" t="s">
        <v>200</v>
      </c>
      <c r="V56" s="236">
        <f>SUM(K56+K58)</f>
        <v>0</v>
      </c>
      <c r="W56" s="236">
        <f>SUM(L56+L58)</f>
        <v>0</v>
      </c>
      <c r="X56" s="236">
        <f>V56-W56</f>
        <v>0</v>
      </c>
      <c r="Y56" s="236">
        <f>SUM(F56,F58)</f>
        <v>0</v>
      </c>
      <c r="Z56" s="236">
        <f>SUM(H56,H58)</f>
        <v>0</v>
      </c>
      <c r="AA56" s="237">
        <f>IF(Z56&gt;0,RANK(AB56,$AB$56:$AB$58,),"")</f>
      </c>
      <c r="AB56" s="85">
        <f>IF(Z56&gt;0,(Y56*10000)+(X56*100)+V56,"")</f>
      </c>
      <c r="AC56" s="42"/>
      <c r="AD56" s="42"/>
      <c r="AE56" s="89"/>
      <c r="AF56" s="89"/>
      <c r="AG56" s="42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42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</row>
    <row r="57" spans="1:109" s="203" customFormat="1" ht="19.5" customHeight="1">
      <c r="A57" s="414">
        <v>26</v>
      </c>
      <c r="B57" s="414">
        <v>4</v>
      </c>
      <c r="C57" s="415"/>
      <c r="D57" s="416"/>
      <c r="E57" s="283"/>
      <c r="F57" s="417">
        <f>IF(H57&gt;0,G57,"")</f>
      </c>
      <c r="G57" s="418">
        <f>IF(K57&gt;L57,3,(IF(K57&lt;L57,0,1)))</f>
        <v>1</v>
      </c>
      <c r="H57" s="418">
        <f>(COUNTA(K57:L57))/2</f>
        <v>0</v>
      </c>
      <c r="I57" s="419">
        <f>IF(K57&gt;L57,1,0)</f>
        <v>0</v>
      </c>
      <c r="J57" s="420" t="str">
        <f>U58</f>
        <v>Lucero - Ochoa Saldaña (SL)</v>
      </c>
      <c r="K57" s="417"/>
      <c r="L57" s="417"/>
      <c r="M57" s="421" t="str">
        <f>U57</f>
        <v>Armella - Ricciutti (TC)</v>
      </c>
      <c r="N57" s="400">
        <f>IF(L57&gt;K57,1,0)</f>
        <v>0</v>
      </c>
      <c r="O57" s="401">
        <f>(COUNTA(K57:L57))/2</f>
        <v>0</v>
      </c>
      <c r="P57" s="401">
        <f>IF(L57&gt;K57,3,(IF(L57&lt;K57,0,1)))</f>
        <v>1</v>
      </c>
      <c r="Q57" s="402">
        <f>IF(O57&gt;0,P57,"")</f>
      </c>
      <c r="R57" s="247"/>
      <c r="S57" s="213"/>
      <c r="T57" s="247"/>
      <c r="U57" s="390" t="s">
        <v>203</v>
      </c>
      <c r="V57" s="403">
        <f>SUM(L56+L57)</f>
        <v>0</v>
      </c>
      <c r="W57" s="403">
        <f>SUM(K56+K57)</f>
        <v>0</v>
      </c>
      <c r="X57" s="403">
        <f>V57-W57</f>
        <v>0</v>
      </c>
      <c r="Y57" s="403">
        <f>SUM(Q56:Q57)</f>
        <v>0</v>
      </c>
      <c r="Z57" s="403">
        <f>SUM(O56:O57)</f>
        <v>0</v>
      </c>
      <c r="AA57" s="237">
        <f>IF(Z57&gt;0,RANK(AB57,$AB$56:$AB$58,),"")</f>
      </c>
      <c r="AB57" s="85">
        <f>IF(Z57&gt;0,(Y57*10000)+(X57*100)+V57,"")</f>
      </c>
      <c r="AC57" s="42"/>
      <c r="AD57" s="42"/>
      <c r="AE57" s="89"/>
      <c r="AF57" s="89"/>
      <c r="AG57" s="42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42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</row>
    <row r="58" spans="1:109" s="203" customFormat="1" ht="19.5" customHeight="1" thickBot="1">
      <c r="A58" s="298">
        <v>27</v>
      </c>
      <c r="B58" s="298">
        <v>4</v>
      </c>
      <c r="C58" s="299"/>
      <c r="D58" s="300"/>
      <c r="E58" s="225"/>
      <c r="F58" s="395">
        <f>IF(H58&gt;0,G58,"")</f>
      </c>
      <c r="G58" s="396">
        <f>IF(K58&gt;L58,3,(IF(K58&lt;L58,0,1)))</f>
        <v>1</v>
      </c>
      <c r="H58" s="396">
        <f>(COUNTA(K58:L58))/2</f>
        <v>0</v>
      </c>
      <c r="I58" s="397">
        <f>IF(K58&gt;L58,1,0)</f>
        <v>0</v>
      </c>
      <c r="J58" s="398" t="str">
        <f>(U56)</f>
        <v>Albornoz - Sklar (SF)</v>
      </c>
      <c r="K58" s="412"/>
      <c r="L58" s="412"/>
      <c r="M58" s="399" t="str">
        <f>U58</f>
        <v>Lucero - Ochoa Saldaña (SL)</v>
      </c>
      <c r="N58" s="408">
        <f>IF(L58&gt;K58,1,0)</f>
        <v>0</v>
      </c>
      <c r="O58" s="252">
        <f>(COUNTA(K58:L58))/2</f>
        <v>0</v>
      </c>
      <c r="P58" s="252">
        <f>IF(L58&gt;K58,3,(IF(L58&lt;K58,0,1)))</f>
        <v>1</v>
      </c>
      <c r="Q58" s="253">
        <f>IF(O58&gt;0,P58,"")</f>
      </c>
      <c r="R58" s="235"/>
      <c r="S58" s="213"/>
      <c r="T58" s="235"/>
      <c r="U58" s="409" t="s">
        <v>199</v>
      </c>
      <c r="V58" s="410">
        <f>SUM(K57+L58)</f>
        <v>0</v>
      </c>
      <c r="W58" s="410">
        <f>SUM(L57+K58)</f>
        <v>0</v>
      </c>
      <c r="X58" s="410">
        <f>V58-W58</f>
        <v>0</v>
      </c>
      <c r="Y58" s="410">
        <f>SUM(F57,Q58)</f>
        <v>0</v>
      </c>
      <c r="Z58" s="410">
        <f>SUM(O58,H57)</f>
        <v>0</v>
      </c>
      <c r="AA58" s="248">
        <f>IF(Z58&gt;0,RANK(AB58,$AB$56:$AB$58,),"")</f>
      </c>
      <c r="AB58" s="85">
        <f>IF(Z58&gt;0,(Y58*10000)+(X58*100)+V58,"")</f>
      </c>
      <c r="AC58" s="42"/>
      <c r="AD58" s="42"/>
      <c r="AE58" s="89"/>
      <c r="AF58" s="89"/>
      <c r="AG58" s="42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42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</row>
    <row r="59" spans="1:109" s="301" customFormat="1" ht="19.5" customHeight="1" thickBot="1">
      <c r="A59" s="239"/>
      <c r="B59" s="239"/>
      <c r="C59" s="240"/>
      <c r="D59" s="241"/>
      <c r="E59" s="239"/>
      <c r="F59" s="239"/>
      <c r="G59" s="239"/>
      <c r="H59" s="239"/>
      <c r="I59" s="239"/>
      <c r="J59" s="242"/>
      <c r="K59" s="242"/>
      <c r="L59" s="243"/>
      <c r="M59" s="242"/>
      <c r="N59" s="242"/>
      <c r="O59" s="242"/>
      <c r="P59" s="242"/>
      <c r="Q59" s="242"/>
      <c r="R59" s="242"/>
      <c r="S59" s="242"/>
      <c r="T59" s="256"/>
      <c r="U59" s="254"/>
      <c r="V59" s="254"/>
      <c r="W59" s="254"/>
      <c r="X59" s="254"/>
      <c r="Y59" s="254"/>
      <c r="Z59" s="254"/>
      <c r="AA59" s="255"/>
      <c r="AB59" s="203"/>
      <c r="AC59" s="42"/>
      <c r="AD59" s="42"/>
      <c r="AE59" s="89"/>
      <c r="AF59" s="89"/>
      <c r="AG59" s="42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42"/>
      <c r="BJ59" s="89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</row>
    <row r="60" spans="1:109" s="203" customFormat="1" ht="19.5" customHeight="1">
      <c r="A60" s="239"/>
      <c r="B60" s="239"/>
      <c r="C60" s="240"/>
      <c r="D60" s="239"/>
      <c r="E60" s="239"/>
      <c r="F60" s="239"/>
      <c r="G60" s="239"/>
      <c r="H60" s="239"/>
      <c r="I60" s="239"/>
      <c r="J60" s="242"/>
      <c r="K60" s="242"/>
      <c r="L60" s="243"/>
      <c r="M60" s="242"/>
      <c r="N60" s="242"/>
      <c r="O60" s="242"/>
      <c r="P60" s="242"/>
      <c r="Q60" s="242"/>
      <c r="R60" s="242"/>
      <c r="S60" s="242"/>
      <c r="T60" s="138"/>
      <c r="U60" s="258" t="s">
        <v>317</v>
      </c>
      <c r="V60" s="512">
        <f ca="1">IF(AB60&gt;0,INDIRECT(CONCATENATE("U",MATCH(1,AA56:AA58,0)+ROW(U55))),"")</f>
      </c>
      <c r="W60" s="512"/>
      <c r="X60" s="513"/>
      <c r="Y60" s="89"/>
      <c r="Z60" s="89"/>
      <c r="AA60" s="89"/>
      <c r="AB60" s="85">
        <f>SUM(Z56:Z58)</f>
        <v>0</v>
      </c>
      <c r="AC60" s="42"/>
      <c r="AD60" s="42"/>
      <c r="AE60" s="89"/>
      <c r="AF60" s="89"/>
      <c r="AG60" s="42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42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</row>
    <row r="61" spans="1:109" s="203" customFormat="1" ht="19.5" customHeight="1" thickBot="1">
      <c r="A61" s="260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85"/>
      <c r="U61" s="261" t="s">
        <v>318</v>
      </c>
      <c r="V61" s="507">
        <f ca="1">IF(AB60&gt;0,INDIRECT(CONCATENATE("U",MATCH(2,AA56:AA58,0)+ROW(U55))),"")</f>
      </c>
      <c r="W61" s="507"/>
      <c r="X61" s="508"/>
      <c r="Y61" s="89"/>
      <c r="Z61" s="89"/>
      <c r="AA61" s="89"/>
      <c r="AB61" s="85"/>
      <c r="AC61" s="42"/>
      <c r="AD61" s="42"/>
      <c r="AE61" s="89"/>
      <c r="AF61" s="89"/>
      <c r="AG61" s="42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42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</row>
    <row r="62" spans="29:61" s="89" customFormat="1" ht="19.5" customHeight="1">
      <c r="AC62" s="42"/>
      <c r="AD62" s="42"/>
      <c r="AG62" s="42"/>
      <c r="BI62" s="42"/>
    </row>
    <row r="63" spans="29:61" s="89" customFormat="1" ht="15">
      <c r="AC63" s="42"/>
      <c r="AD63" s="42"/>
      <c r="AG63" s="42"/>
      <c r="BI63" s="42"/>
    </row>
    <row r="64" spans="29:61" s="89" customFormat="1" ht="15">
      <c r="AC64" s="42"/>
      <c r="AD64" s="42"/>
      <c r="AG64" s="42"/>
      <c r="BI64" s="42"/>
    </row>
    <row r="65" spans="1:109" s="301" customFormat="1" ht="19.5" customHeight="1">
      <c r="A65" s="273"/>
      <c r="B65" s="42"/>
      <c r="C65" s="42"/>
      <c r="D65" s="274"/>
      <c r="E65" s="42"/>
      <c r="F65" s="42"/>
      <c r="G65" s="42"/>
      <c r="H65" s="42"/>
      <c r="I65" s="42"/>
      <c r="J65" s="274"/>
      <c r="K65" s="204" t="s">
        <v>170</v>
      </c>
      <c r="L65" s="274"/>
      <c r="M65" s="42"/>
      <c r="N65" s="42"/>
      <c r="O65" s="42"/>
      <c r="P65" s="42"/>
      <c r="Q65" s="42"/>
      <c r="R65" s="42"/>
      <c r="S65" s="42"/>
      <c r="T65" s="42"/>
      <c r="U65" s="42"/>
      <c r="V65" s="89"/>
      <c r="W65" s="89"/>
      <c r="X65" s="89"/>
      <c r="Y65" s="89"/>
      <c r="Z65" s="89"/>
      <c r="AA65" s="89"/>
      <c r="AB65" s="325"/>
      <c r="AC65" s="42"/>
      <c r="AD65" s="42"/>
      <c r="AE65" s="89"/>
      <c r="AF65" s="89"/>
      <c r="AG65" s="42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42"/>
      <c r="BJ65" s="89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</row>
    <row r="66" spans="1:109" s="301" customFormat="1" ht="19.5" customHeight="1" thickBot="1">
      <c r="A66" s="260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89"/>
      <c r="W66" s="89"/>
      <c r="X66" s="89"/>
      <c r="Y66" s="89"/>
      <c r="Z66" s="89"/>
      <c r="AA66" s="89"/>
      <c r="AB66" s="325"/>
      <c r="AC66" s="42"/>
      <c r="AD66" s="42"/>
      <c r="AE66" s="89"/>
      <c r="AF66" s="89"/>
      <c r="AG66" s="42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42"/>
      <c r="BJ66" s="89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</row>
    <row r="67" spans="1:109" s="301" customFormat="1" ht="19.5" customHeight="1" thickBot="1">
      <c r="A67" s="210" t="s">
        <v>240</v>
      </c>
      <c r="B67" s="211" t="s">
        <v>241</v>
      </c>
      <c r="C67" s="384" t="s">
        <v>242</v>
      </c>
      <c r="D67" s="383" t="s">
        <v>243</v>
      </c>
      <c r="E67" s="383"/>
      <c r="F67" s="383" t="s">
        <v>244</v>
      </c>
      <c r="G67" s="383"/>
      <c r="H67" s="212" t="s">
        <v>245</v>
      </c>
      <c r="I67" s="383"/>
      <c r="J67" s="509" t="s">
        <v>246</v>
      </c>
      <c r="K67" s="510"/>
      <c r="L67" s="510"/>
      <c r="M67" s="511"/>
      <c r="N67" s="85"/>
      <c r="O67" s="85"/>
      <c r="P67" s="85"/>
      <c r="Q67" s="85"/>
      <c r="R67" s="85"/>
      <c r="S67" s="89"/>
      <c r="T67" s="85"/>
      <c r="U67" s="42"/>
      <c r="V67" s="89"/>
      <c r="W67" s="89"/>
      <c r="X67" s="89"/>
      <c r="Y67" s="89"/>
      <c r="Z67" s="89"/>
      <c r="AA67" s="89"/>
      <c r="AB67" s="325"/>
      <c r="AC67" s="42"/>
      <c r="AD67" s="42"/>
      <c r="AE67" s="89"/>
      <c r="AF67" s="89"/>
      <c r="AG67" s="42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42"/>
      <c r="BJ67" s="89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</row>
    <row r="68" spans="1:109" s="203" customFormat="1" ht="19.5" customHeight="1">
      <c r="A68" s="386" t="s">
        <v>288</v>
      </c>
      <c r="B68" s="280">
        <v>1</v>
      </c>
      <c r="C68" s="281"/>
      <c r="D68" s="282"/>
      <c r="E68" s="283"/>
      <c r="F68" s="284">
        <f>IF(H68&gt;0,G68,"")</f>
      </c>
      <c r="G68" s="285">
        <f>IF(K68&gt;L68,3,(IF(K68&lt;L68,0,1)))</f>
        <v>1</v>
      </c>
      <c r="H68" s="285">
        <f>(COUNTA(K68:L68))/2</f>
        <v>0</v>
      </c>
      <c r="I68" s="286">
        <f>IF(K68&gt;L68,1,0)</f>
        <v>0</v>
      </c>
      <c r="J68" s="287">
        <f>V32</f>
      </c>
      <c r="K68" s="288"/>
      <c r="L68" s="288"/>
      <c r="M68" s="289">
        <f>V61</f>
      </c>
      <c r="N68" s="85"/>
      <c r="O68" s="85"/>
      <c r="P68" s="85"/>
      <c r="Q68" s="85"/>
      <c r="R68" s="85"/>
      <c r="S68" s="89"/>
      <c r="T68" s="85"/>
      <c r="U68" s="42"/>
      <c r="V68" s="89"/>
      <c r="W68" s="89"/>
      <c r="X68" s="89"/>
      <c r="Y68" s="89"/>
      <c r="Z68" s="89"/>
      <c r="AA68" s="89"/>
      <c r="AB68" s="325"/>
      <c r="AC68" s="42"/>
      <c r="AD68" s="42"/>
      <c r="AE68" s="89"/>
      <c r="AF68" s="89"/>
      <c r="AG68" s="42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42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</row>
    <row r="69" spans="1:109" s="325" customFormat="1" ht="19.5" customHeight="1">
      <c r="A69" s="423" t="s">
        <v>280</v>
      </c>
      <c r="B69" s="414">
        <v>2</v>
      </c>
      <c r="C69" s="415"/>
      <c r="D69" s="416"/>
      <c r="E69" s="283"/>
      <c r="F69" s="417">
        <f>IF(H69&gt;0,G69,"")</f>
      </c>
      <c r="G69" s="418">
        <f>IF(K69&gt;L69,3,(IF(K69&lt;L69,0,1)))</f>
        <v>1</v>
      </c>
      <c r="H69" s="418">
        <f>(COUNTA(K69:L69))/2</f>
        <v>0</v>
      </c>
      <c r="I69" s="419">
        <f>IF(K69&gt;L69,1,0)</f>
        <v>0</v>
      </c>
      <c r="J69" s="420">
        <f>V42</f>
      </c>
      <c r="K69" s="417"/>
      <c r="L69" s="417"/>
      <c r="M69" s="421">
        <f>V52</f>
      </c>
      <c r="N69" s="85"/>
      <c r="O69" s="85"/>
      <c r="P69" s="85"/>
      <c r="Q69" s="85"/>
      <c r="R69" s="85"/>
      <c r="S69" s="89"/>
      <c r="T69" s="85"/>
      <c r="U69" s="42"/>
      <c r="V69" s="89"/>
      <c r="W69" s="89"/>
      <c r="X69" s="89"/>
      <c r="Y69" s="89"/>
      <c r="Z69" s="89"/>
      <c r="AA69" s="89"/>
      <c r="AC69" s="42"/>
      <c r="AD69" s="42"/>
      <c r="AE69" s="89"/>
      <c r="AF69" s="89"/>
      <c r="AG69" s="42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42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</row>
    <row r="70" spans="1:61" s="89" customFormat="1" ht="19.5" customHeight="1">
      <c r="A70" s="423" t="s">
        <v>281</v>
      </c>
      <c r="B70" s="414">
        <v>3</v>
      </c>
      <c r="C70" s="415"/>
      <c r="D70" s="416"/>
      <c r="E70" s="283"/>
      <c r="F70" s="417">
        <f>IF(H70&gt;0,G70,"")</f>
      </c>
      <c r="G70" s="418">
        <f>IF(K70&gt;L70,3,(IF(K70&lt;L70,0,1)))</f>
        <v>1</v>
      </c>
      <c r="H70" s="418">
        <f>(COUNTA(K70:L70))/2</f>
        <v>0</v>
      </c>
      <c r="I70" s="419">
        <f>IF(K70&gt;L70,1,0)</f>
        <v>0</v>
      </c>
      <c r="J70" s="420">
        <f>V51</f>
      </c>
      <c r="K70" s="417"/>
      <c r="L70" s="417"/>
      <c r="M70" s="421">
        <f>V43</f>
      </c>
      <c r="N70" s="85"/>
      <c r="O70" s="85"/>
      <c r="P70" s="85"/>
      <c r="Q70" s="85"/>
      <c r="R70" s="85"/>
      <c r="T70" s="85"/>
      <c r="U70" s="42"/>
      <c r="AC70" s="42"/>
      <c r="AD70" s="42"/>
      <c r="AG70" s="42"/>
      <c r="BI70" s="42"/>
    </row>
    <row r="71" spans="1:61" s="89" customFormat="1" ht="19.5" customHeight="1" thickBot="1">
      <c r="A71" s="411" t="s">
        <v>282</v>
      </c>
      <c r="B71" s="298">
        <v>4</v>
      </c>
      <c r="C71" s="299"/>
      <c r="D71" s="300"/>
      <c r="E71" s="225"/>
      <c r="F71" s="395">
        <f>IF(H71&gt;0,G71,"")</f>
      </c>
      <c r="G71" s="396">
        <f>IF(K71&gt;L71,3,(IF(K71&lt;L71,0,1)))</f>
        <v>1</v>
      </c>
      <c r="H71" s="396">
        <f>(COUNTA(K71:L71))/2</f>
        <v>0</v>
      </c>
      <c r="I71" s="397">
        <f>IF(K71&gt;L71,1,0)</f>
        <v>0</v>
      </c>
      <c r="J71" s="398">
        <f>V60</f>
      </c>
      <c r="K71" s="412"/>
      <c r="L71" s="412"/>
      <c r="M71" s="399">
        <f>V33</f>
      </c>
      <c r="N71" s="85"/>
      <c r="O71" s="85"/>
      <c r="P71" s="85"/>
      <c r="Q71" s="85"/>
      <c r="R71" s="85"/>
      <c r="T71" s="85"/>
      <c r="U71" s="42"/>
      <c r="AC71" s="42"/>
      <c r="AD71" s="42"/>
      <c r="AG71" s="42"/>
      <c r="BI71" s="42"/>
    </row>
    <row r="72" spans="1:61" s="89" customFormat="1" ht="19.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AC72" s="42"/>
      <c r="AD72" s="42"/>
      <c r="AG72" s="42"/>
      <c r="BI72" s="42"/>
    </row>
    <row r="73" spans="1:109" s="325" customFormat="1" ht="19.5" customHeight="1">
      <c r="A73" s="273"/>
      <c r="B73" s="42"/>
      <c r="C73" s="42"/>
      <c r="D73" s="274"/>
      <c r="E73" s="42"/>
      <c r="F73" s="42"/>
      <c r="G73" s="42"/>
      <c r="H73" s="42"/>
      <c r="I73" s="42"/>
      <c r="J73" s="274"/>
      <c r="K73" s="204" t="s">
        <v>171</v>
      </c>
      <c r="L73" s="274"/>
      <c r="M73" s="42"/>
      <c r="N73" s="42"/>
      <c r="O73" s="42"/>
      <c r="P73" s="42"/>
      <c r="Q73" s="42"/>
      <c r="R73" s="42"/>
      <c r="S73" s="42"/>
      <c r="T73" s="42"/>
      <c r="U73" s="42"/>
      <c r="V73" s="89"/>
      <c r="W73" s="89"/>
      <c r="X73" s="89"/>
      <c r="Y73" s="89"/>
      <c r="Z73" s="89"/>
      <c r="AA73" s="89"/>
      <c r="AC73" s="42"/>
      <c r="AD73" s="42"/>
      <c r="AE73" s="89"/>
      <c r="AF73" s="89"/>
      <c r="AG73" s="42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42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</row>
    <row r="74" spans="1:109" s="325" customFormat="1" ht="19.5" customHeight="1" thickBot="1">
      <c r="A74" s="260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89"/>
      <c r="W74" s="89"/>
      <c r="X74" s="89"/>
      <c r="Y74" s="89"/>
      <c r="Z74" s="89"/>
      <c r="AA74" s="89"/>
      <c r="AC74" s="42"/>
      <c r="AD74" s="42"/>
      <c r="AE74" s="89"/>
      <c r="AF74" s="89"/>
      <c r="AG74" s="42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42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</row>
    <row r="75" spans="1:109" s="325" customFormat="1" ht="19.5" customHeight="1" thickBot="1">
      <c r="A75" s="210" t="s">
        <v>240</v>
      </c>
      <c r="B75" s="211" t="s">
        <v>241</v>
      </c>
      <c r="C75" s="384" t="s">
        <v>242</v>
      </c>
      <c r="D75" s="383" t="s">
        <v>243</v>
      </c>
      <c r="E75" s="383"/>
      <c r="F75" s="383" t="s">
        <v>244</v>
      </c>
      <c r="G75" s="383"/>
      <c r="H75" s="212" t="s">
        <v>245</v>
      </c>
      <c r="I75" s="383"/>
      <c r="J75" s="383" t="s">
        <v>246</v>
      </c>
      <c r="K75" s="384"/>
      <c r="L75" s="384"/>
      <c r="M75" s="385"/>
      <c r="N75" s="85"/>
      <c r="O75" s="85"/>
      <c r="P75" s="85"/>
      <c r="Q75" s="85"/>
      <c r="R75" s="85"/>
      <c r="S75" s="89"/>
      <c r="T75" s="85"/>
      <c r="U75" s="42"/>
      <c r="V75" s="89"/>
      <c r="W75" s="89"/>
      <c r="X75" s="89"/>
      <c r="Y75" s="89"/>
      <c r="Z75" s="89"/>
      <c r="AA75" s="89"/>
      <c r="AC75" s="42"/>
      <c r="AD75" s="42"/>
      <c r="AE75" s="89"/>
      <c r="AF75" s="89"/>
      <c r="AG75" s="42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42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</row>
    <row r="76" spans="1:61" s="89" customFormat="1" ht="19.5" customHeight="1">
      <c r="A76" s="386" t="s">
        <v>264</v>
      </c>
      <c r="B76" s="280">
        <v>1</v>
      </c>
      <c r="C76" s="281"/>
      <c r="D76" s="282"/>
      <c r="E76" s="283"/>
      <c r="F76" s="284">
        <f>IF(H76&gt;0,G76,"")</f>
      </c>
      <c r="G76" s="285">
        <f>IF(K76&gt;L76,3,(IF(K76&lt;L76,0,1)))</f>
        <v>1</v>
      </c>
      <c r="H76" s="285">
        <f>(COUNTA(K76:L76))/2</f>
        <v>0</v>
      </c>
      <c r="I76" s="286">
        <f>IF(K76&gt;L76,1,0)</f>
        <v>0</v>
      </c>
      <c r="J76" s="287">
        <f>V12</f>
      </c>
      <c r="K76" s="288"/>
      <c r="L76" s="288"/>
      <c r="M76" s="289"/>
      <c r="N76" s="85"/>
      <c r="O76" s="85"/>
      <c r="P76" s="85"/>
      <c r="Q76" s="85"/>
      <c r="R76" s="85"/>
      <c r="T76" s="85"/>
      <c r="U76" s="42"/>
      <c r="W76" s="42"/>
      <c r="X76" s="42"/>
      <c r="AC76" s="42"/>
      <c r="AD76" s="42"/>
      <c r="AG76" s="42"/>
      <c r="BI76" s="42"/>
    </row>
    <row r="77" spans="1:61" s="89" customFormat="1" ht="19.5" customHeight="1">
      <c r="A77" s="423" t="s">
        <v>265</v>
      </c>
      <c r="B77" s="414">
        <v>2</v>
      </c>
      <c r="C77" s="415"/>
      <c r="D77" s="416"/>
      <c r="E77" s="283"/>
      <c r="F77" s="417">
        <f>IF(H77&gt;0,G77,"")</f>
      </c>
      <c r="G77" s="418">
        <f>IF(K77&gt;L77,3,(IF(K77&lt;L77,0,1)))</f>
        <v>1</v>
      </c>
      <c r="H77" s="418">
        <f>(COUNTA(K77:L77))/2</f>
        <v>0</v>
      </c>
      <c r="I77" s="419">
        <f>IF(K77&gt;L77,1,0)</f>
        <v>0</v>
      </c>
      <c r="J77" s="420">
        <f>V23</f>
      </c>
      <c r="K77" s="417"/>
      <c r="L77" s="417"/>
      <c r="M77" s="421"/>
      <c r="N77" s="85"/>
      <c r="O77" s="85"/>
      <c r="P77" s="85"/>
      <c r="Q77" s="85"/>
      <c r="R77" s="85"/>
      <c r="T77" s="85"/>
      <c r="U77" s="42"/>
      <c r="V77" s="42"/>
      <c r="W77" s="42"/>
      <c r="X77" s="42"/>
      <c r="AC77" s="42"/>
      <c r="AD77" s="42"/>
      <c r="AG77" s="42"/>
      <c r="BI77" s="42"/>
    </row>
    <row r="78" spans="1:61" s="89" customFormat="1" ht="19.5" customHeight="1">
      <c r="A78" s="423" t="s">
        <v>266</v>
      </c>
      <c r="B78" s="414">
        <v>3</v>
      </c>
      <c r="C78" s="415"/>
      <c r="D78" s="416"/>
      <c r="E78" s="283"/>
      <c r="F78" s="417">
        <f>IF(H78&gt;0,G78,"")</f>
      </c>
      <c r="G78" s="418">
        <f>IF(K78&gt;L78,3,(IF(K78&lt;L78,0,1)))</f>
        <v>1</v>
      </c>
      <c r="H78" s="418">
        <f>(COUNTA(K78:L78))/2</f>
        <v>0</v>
      </c>
      <c r="I78" s="419">
        <f>IF(K78&gt;L78,1,0)</f>
        <v>0</v>
      </c>
      <c r="J78" s="420">
        <f>V22</f>
      </c>
      <c r="K78" s="417"/>
      <c r="L78" s="417"/>
      <c r="M78" s="421"/>
      <c r="N78" s="85"/>
      <c r="O78" s="85"/>
      <c r="P78" s="85"/>
      <c r="Q78" s="85"/>
      <c r="R78" s="85"/>
      <c r="T78" s="85"/>
      <c r="U78" s="42"/>
      <c r="V78" s="42"/>
      <c r="W78" s="42"/>
      <c r="X78" s="42"/>
      <c r="AC78" s="42"/>
      <c r="AD78" s="42"/>
      <c r="AG78" s="42"/>
      <c r="BI78" s="42"/>
    </row>
    <row r="79" spans="1:109" s="325" customFormat="1" ht="19.5" customHeight="1" thickBot="1">
      <c r="A79" s="411" t="s">
        <v>267</v>
      </c>
      <c r="B79" s="298">
        <v>4</v>
      </c>
      <c r="C79" s="299"/>
      <c r="D79" s="300"/>
      <c r="E79" s="225"/>
      <c r="F79" s="395">
        <f>IF(H79&gt;0,G79,"")</f>
      </c>
      <c r="G79" s="396">
        <f>IF(K79&gt;L79,3,(IF(K79&lt;L79,0,1)))</f>
        <v>1</v>
      </c>
      <c r="H79" s="396">
        <f>(COUNTA(K79:L79))/2</f>
        <v>0</v>
      </c>
      <c r="I79" s="397">
        <f>IF(K79&gt;L79,1,0)</f>
        <v>0</v>
      </c>
      <c r="J79" s="398">
        <f>V13</f>
      </c>
      <c r="K79" s="412"/>
      <c r="L79" s="412"/>
      <c r="M79" s="399"/>
      <c r="N79" s="85"/>
      <c r="O79" s="85"/>
      <c r="P79" s="85"/>
      <c r="Q79" s="85"/>
      <c r="R79" s="85"/>
      <c r="S79" s="89"/>
      <c r="T79" s="85"/>
      <c r="U79" s="42"/>
      <c r="V79" s="42"/>
      <c r="W79" s="42"/>
      <c r="X79" s="42"/>
      <c r="Y79" s="89"/>
      <c r="Z79" s="89"/>
      <c r="AA79" s="89"/>
      <c r="AC79" s="42"/>
      <c r="AD79" s="42"/>
      <c r="AE79" s="89"/>
      <c r="AF79" s="89"/>
      <c r="AG79" s="42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42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</row>
    <row r="80" spans="1:109" s="325" customFormat="1" ht="19.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89"/>
      <c r="Z80" s="89"/>
      <c r="AA80" s="89"/>
      <c r="AC80" s="42"/>
      <c r="AD80" s="42"/>
      <c r="AE80" s="89"/>
      <c r="AF80" s="89"/>
      <c r="AG80" s="42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42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</row>
    <row r="81" spans="1:61" s="89" customFormat="1" ht="19.5" customHeight="1">
      <c r="A81" s="273"/>
      <c r="B81" s="42"/>
      <c r="C81" s="42"/>
      <c r="D81" s="274"/>
      <c r="E81" s="42"/>
      <c r="F81" s="42"/>
      <c r="G81" s="42"/>
      <c r="H81" s="42"/>
      <c r="I81" s="42"/>
      <c r="J81" s="274"/>
      <c r="K81" s="204" t="s">
        <v>172</v>
      </c>
      <c r="L81" s="274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AC81" s="42"/>
      <c r="AD81" s="42"/>
      <c r="AG81" s="42"/>
      <c r="BI81" s="42"/>
    </row>
    <row r="82" spans="1:61" s="89" customFormat="1" ht="19.5" customHeight="1" thickBot="1">
      <c r="A82" s="260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AC82" s="42"/>
      <c r="AD82" s="42"/>
      <c r="AG82" s="42"/>
      <c r="BI82" s="42"/>
    </row>
    <row r="83" spans="1:61" s="89" customFormat="1" ht="19.5" customHeight="1" thickBot="1">
      <c r="A83" s="210" t="s">
        <v>240</v>
      </c>
      <c r="B83" s="211" t="s">
        <v>241</v>
      </c>
      <c r="C83" s="384" t="s">
        <v>242</v>
      </c>
      <c r="D83" s="383" t="s">
        <v>243</v>
      </c>
      <c r="E83" s="383"/>
      <c r="F83" s="383" t="s">
        <v>244</v>
      </c>
      <c r="G83" s="383"/>
      <c r="H83" s="212" t="s">
        <v>245</v>
      </c>
      <c r="I83" s="383"/>
      <c r="J83" s="509" t="s">
        <v>246</v>
      </c>
      <c r="K83" s="510"/>
      <c r="L83" s="510"/>
      <c r="M83" s="511"/>
      <c r="N83" s="85"/>
      <c r="O83" s="85"/>
      <c r="P83" s="85"/>
      <c r="Q83" s="85"/>
      <c r="R83" s="85"/>
      <c r="T83" s="85"/>
      <c r="U83" s="42"/>
      <c r="V83" s="42"/>
      <c r="W83" s="42"/>
      <c r="X83" s="42"/>
      <c r="AC83" s="42"/>
      <c r="AD83" s="42"/>
      <c r="AG83" s="42"/>
      <c r="BI83" s="42"/>
    </row>
    <row r="84" spans="1:61" s="89" customFormat="1" ht="19.5" customHeight="1">
      <c r="A84" s="386" t="s">
        <v>255</v>
      </c>
      <c r="B84" s="280">
        <v>1</v>
      </c>
      <c r="C84" s="281"/>
      <c r="D84" s="282"/>
      <c r="E84" s="283"/>
      <c r="F84" s="284">
        <f>IF(H84&gt;0,G84,"")</f>
      </c>
      <c r="G84" s="285">
        <f>IF(K84&gt;L84,3,(IF(K84&lt;L84,0,1)))</f>
        <v>1</v>
      </c>
      <c r="H84" s="285">
        <f>(COUNTA(K84:L84))/2</f>
        <v>0</v>
      </c>
      <c r="I84" s="286">
        <f>IF(K84&gt;L84,1,0)</f>
        <v>0</v>
      </c>
      <c r="J84" s="287"/>
      <c r="K84" s="288"/>
      <c r="L84" s="288"/>
      <c r="M84" s="289"/>
      <c r="N84" s="85"/>
      <c r="O84" s="85"/>
      <c r="P84" s="85"/>
      <c r="Q84" s="85"/>
      <c r="R84" s="85"/>
      <c r="T84" s="85"/>
      <c r="U84" s="42"/>
      <c r="V84" s="42"/>
      <c r="W84" s="42"/>
      <c r="X84" s="42"/>
      <c r="AC84" s="42"/>
      <c r="AD84" s="42"/>
      <c r="AG84" s="42"/>
      <c r="BI84" s="42"/>
    </row>
    <row r="85" spans="1:109" s="325" customFormat="1" ht="19.5" customHeight="1" thickBot="1">
      <c r="A85" s="391" t="s">
        <v>262</v>
      </c>
      <c r="B85" s="392">
        <v>2</v>
      </c>
      <c r="C85" s="393"/>
      <c r="D85" s="394"/>
      <c r="E85" s="225"/>
      <c r="F85" s="395">
        <f>IF(H85&gt;0,G85,"")</f>
      </c>
      <c r="G85" s="396">
        <f>IF(K85&gt;L85,3,(IF(K85&lt;L85,0,1)))</f>
        <v>1</v>
      </c>
      <c r="H85" s="396">
        <f>(COUNTA(K85:L85))/2</f>
        <v>0</v>
      </c>
      <c r="I85" s="397">
        <f>IF(K85&gt;L85,1,0)</f>
        <v>0</v>
      </c>
      <c r="J85" s="398"/>
      <c r="K85" s="395"/>
      <c r="L85" s="395"/>
      <c r="M85" s="399"/>
      <c r="N85" s="85"/>
      <c r="O85" s="85"/>
      <c r="P85" s="85"/>
      <c r="Q85" s="85"/>
      <c r="R85" s="85"/>
      <c r="S85" s="89"/>
      <c r="T85" s="85"/>
      <c r="U85" s="42"/>
      <c r="V85" s="42"/>
      <c r="W85" s="42"/>
      <c r="X85" s="42"/>
      <c r="Y85" s="89"/>
      <c r="Z85" s="89"/>
      <c r="AA85" s="89"/>
      <c r="AC85" s="42"/>
      <c r="AD85" s="42"/>
      <c r="AE85" s="89"/>
      <c r="AF85" s="89"/>
      <c r="AG85" s="42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42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</row>
    <row r="86" spans="1:109" s="325" customFormat="1" ht="19.5" customHeight="1">
      <c r="A86" s="260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89"/>
      <c r="Z86" s="89"/>
      <c r="AA86" s="89"/>
      <c r="AC86" s="42"/>
      <c r="AD86" s="42"/>
      <c r="AE86" s="89"/>
      <c r="AF86" s="89"/>
      <c r="AG86" s="42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42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</row>
    <row r="87" spans="1:61" s="89" customFormat="1" ht="19.5" customHeight="1">
      <c r="A87" s="273"/>
      <c r="B87" s="42"/>
      <c r="C87" s="42"/>
      <c r="D87" s="274"/>
      <c r="E87" s="42"/>
      <c r="F87" s="42"/>
      <c r="G87" s="42"/>
      <c r="H87" s="42"/>
      <c r="I87" s="42"/>
      <c r="J87" s="274"/>
      <c r="K87" s="204" t="s">
        <v>177</v>
      </c>
      <c r="L87" s="274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AC87" s="42"/>
      <c r="AD87" s="42"/>
      <c r="AG87" s="42"/>
      <c r="BI87" s="42"/>
    </row>
    <row r="88" spans="1:61" s="89" customFormat="1" ht="19.5" customHeight="1" thickBot="1">
      <c r="A88" s="260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AD88" s="42"/>
      <c r="AG88" s="42"/>
      <c r="BI88" s="42"/>
    </row>
    <row r="89" spans="1:61" s="89" customFormat="1" ht="19.5" thickBot="1">
      <c r="A89" s="210" t="s">
        <v>240</v>
      </c>
      <c r="B89" s="211" t="s">
        <v>241</v>
      </c>
      <c r="C89" s="384" t="s">
        <v>242</v>
      </c>
      <c r="D89" s="383" t="s">
        <v>243</v>
      </c>
      <c r="E89" s="383"/>
      <c r="F89" s="383" t="s">
        <v>244</v>
      </c>
      <c r="G89" s="383"/>
      <c r="H89" s="212" t="s">
        <v>245</v>
      </c>
      <c r="I89" s="383"/>
      <c r="J89" s="509" t="s">
        <v>246</v>
      </c>
      <c r="K89" s="510"/>
      <c r="L89" s="510"/>
      <c r="M89" s="511"/>
      <c r="N89" s="85"/>
      <c r="O89" s="85"/>
      <c r="P89" s="85"/>
      <c r="Q89" s="85"/>
      <c r="R89" s="85"/>
      <c r="T89" s="85"/>
      <c r="U89" s="42"/>
      <c r="V89" s="42"/>
      <c r="W89" s="42"/>
      <c r="X89" s="42"/>
      <c r="AD89" s="42"/>
      <c r="AG89" s="42"/>
      <c r="BI89" s="42"/>
    </row>
    <row r="90" spans="1:61" s="89" customFormat="1" ht="15.75" thickBot="1">
      <c r="A90" s="221" t="s">
        <v>177</v>
      </c>
      <c r="B90" s="222">
        <v>2</v>
      </c>
      <c r="C90" s="223"/>
      <c r="D90" s="224"/>
      <c r="E90" s="225"/>
      <c r="F90" s="226">
        <f>IF(H90&gt;0,G90,"")</f>
      </c>
      <c r="G90" s="227">
        <f>IF(K90&gt;L90,3,(IF(K90&lt;L90,0,1)))</f>
        <v>1</v>
      </c>
      <c r="H90" s="227">
        <f>(COUNTA(K90:L90))/2</f>
        <v>0</v>
      </c>
      <c r="I90" s="228">
        <f>IF(K90&gt;L90,1,0)</f>
        <v>0</v>
      </c>
      <c r="J90" s="229"/>
      <c r="K90" s="230"/>
      <c r="L90" s="230"/>
      <c r="M90" s="231"/>
      <c r="N90" s="85"/>
      <c r="O90" s="85"/>
      <c r="P90" s="85"/>
      <c r="Q90" s="85"/>
      <c r="R90" s="85"/>
      <c r="T90" s="85"/>
      <c r="U90" s="42"/>
      <c r="W90" s="42"/>
      <c r="X90" s="42"/>
      <c r="AD90" s="42"/>
      <c r="AG90" s="42"/>
      <c r="BI90" s="42"/>
    </row>
    <row r="91" spans="1:50" s="89" customFormat="1" ht="15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AD91" s="42"/>
      <c r="AG91" s="42"/>
      <c r="AH91" s="42"/>
      <c r="AK91" s="42"/>
      <c r="AL91" s="42"/>
      <c r="AM91" s="42"/>
      <c r="AP91" s="42"/>
      <c r="AQ91" s="42"/>
      <c r="AT91" s="42"/>
      <c r="AU91" s="42"/>
      <c r="AX91" s="291"/>
    </row>
    <row r="92" spans="1:47" s="89" customFormat="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W92" s="42"/>
      <c r="X92" s="42"/>
      <c r="AD92" s="42"/>
      <c r="AG92" s="42"/>
      <c r="AH92" s="42"/>
      <c r="AK92" s="42"/>
      <c r="AL92" s="42"/>
      <c r="AM92" s="42"/>
      <c r="AP92" s="42"/>
      <c r="AQ92" s="42"/>
      <c r="AT92" s="42"/>
      <c r="AU92" s="42"/>
    </row>
    <row r="93" spans="1:47" s="89" customFormat="1" ht="20.25">
      <c r="A93" s="273"/>
      <c r="B93" s="42"/>
      <c r="C93" s="42"/>
      <c r="D93" s="274"/>
      <c r="E93" s="42"/>
      <c r="F93" s="42"/>
      <c r="G93" s="42"/>
      <c r="H93" s="42"/>
      <c r="I93" s="42"/>
      <c r="J93" s="274"/>
      <c r="K93" s="204" t="s">
        <v>176</v>
      </c>
      <c r="L93" s="274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AD93" s="42"/>
      <c r="AG93" s="42"/>
      <c r="AH93" s="42"/>
      <c r="AK93" s="42"/>
      <c r="AL93" s="42"/>
      <c r="AM93" s="42"/>
      <c r="AP93" s="42"/>
      <c r="AQ93" s="42"/>
      <c r="AT93" s="42"/>
      <c r="AU93" s="42"/>
    </row>
    <row r="94" spans="1:50" s="89" customFormat="1" ht="16.5" thickBot="1">
      <c r="A94" s="260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W94" s="42"/>
      <c r="X94" s="42"/>
      <c r="AD94" s="42"/>
      <c r="AG94" s="42"/>
      <c r="AH94" s="42"/>
      <c r="AK94" s="42"/>
      <c r="AL94" s="42"/>
      <c r="AM94" s="42"/>
      <c r="AP94" s="42"/>
      <c r="AQ94" s="42"/>
      <c r="AT94" s="42"/>
      <c r="AU94" s="42"/>
      <c r="AX94" s="291"/>
    </row>
    <row r="95" spans="1:47" s="89" customFormat="1" ht="19.5" thickBot="1">
      <c r="A95" s="210" t="s">
        <v>240</v>
      </c>
      <c r="B95" s="211" t="s">
        <v>241</v>
      </c>
      <c r="C95" s="384" t="s">
        <v>242</v>
      </c>
      <c r="D95" s="383" t="s">
        <v>243</v>
      </c>
      <c r="E95" s="383"/>
      <c r="F95" s="383" t="s">
        <v>244</v>
      </c>
      <c r="G95" s="383"/>
      <c r="H95" s="212" t="s">
        <v>245</v>
      </c>
      <c r="I95" s="383"/>
      <c r="J95" s="509" t="s">
        <v>246</v>
      </c>
      <c r="K95" s="510"/>
      <c r="L95" s="510"/>
      <c r="M95" s="511"/>
      <c r="N95" s="85"/>
      <c r="O95" s="85"/>
      <c r="P95" s="85"/>
      <c r="Q95" s="85"/>
      <c r="R95" s="85"/>
      <c r="T95" s="85"/>
      <c r="U95" s="42"/>
      <c r="V95" s="42"/>
      <c r="W95" s="42"/>
      <c r="X95" s="42"/>
      <c r="AD95" s="42"/>
      <c r="AG95" s="42"/>
      <c r="AH95" s="42"/>
      <c r="AK95" s="42"/>
      <c r="AL95" s="42"/>
      <c r="AM95" s="42"/>
      <c r="AP95" s="42"/>
      <c r="AQ95" s="42"/>
      <c r="AT95" s="42"/>
      <c r="AU95" s="42"/>
    </row>
    <row r="96" spans="1:47" s="89" customFormat="1" ht="15.75" thickBot="1">
      <c r="A96" s="221" t="s">
        <v>176</v>
      </c>
      <c r="B96" s="222">
        <v>1</v>
      </c>
      <c r="C96" s="223"/>
      <c r="D96" s="224"/>
      <c r="E96" s="225"/>
      <c r="F96" s="226">
        <f>IF(H96&gt;0,G96,"")</f>
      </c>
      <c r="G96" s="227">
        <f>IF(K96&gt;L96,3,(IF(K96&lt;L96,0,1)))</f>
        <v>1</v>
      </c>
      <c r="H96" s="227">
        <f>(COUNTA(K96:L96))/2</f>
        <v>0</v>
      </c>
      <c r="I96" s="228">
        <f>IF(K96&gt;L96,1,0)</f>
        <v>0</v>
      </c>
      <c r="J96" s="229"/>
      <c r="K96" s="230"/>
      <c r="L96" s="230"/>
      <c r="M96" s="231"/>
      <c r="N96" s="85"/>
      <c r="O96" s="85"/>
      <c r="P96" s="85"/>
      <c r="Q96" s="85"/>
      <c r="R96" s="85"/>
      <c r="T96" s="85"/>
      <c r="U96" s="42"/>
      <c r="W96" s="42"/>
      <c r="X96" s="42"/>
      <c r="AD96" s="42"/>
      <c r="AG96" s="42"/>
      <c r="AH96" s="42"/>
      <c r="AK96" s="42"/>
      <c r="AL96" s="42"/>
      <c r="AM96" s="42"/>
      <c r="AP96" s="42"/>
      <c r="AQ96" s="42"/>
      <c r="AT96" s="42"/>
      <c r="AU96" s="42"/>
    </row>
    <row r="97" spans="22:50" s="89" customFormat="1" ht="15.75">
      <c r="V97" s="42"/>
      <c r="W97" s="42"/>
      <c r="X97" s="42"/>
      <c r="AD97" s="42"/>
      <c r="AG97" s="42"/>
      <c r="AH97" s="42"/>
      <c r="AK97" s="42"/>
      <c r="AL97" s="42"/>
      <c r="AM97" s="42"/>
      <c r="AP97" s="42"/>
      <c r="AQ97" s="42"/>
      <c r="AT97" s="42"/>
      <c r="AU97" s="42"/>
      <c r="AX97" s="291"/>
    </row>
    <row r="98" spans="23:47" s="89" customFormat="1" ht="15">
      <c r="W98" s="42"/>
      <c r="X98" s="42"/>
      <c r="AC98" s="42"/>
      <c r="AD98" s="42"/>
      <c r="AG98" s="42"/>
      <c r="AH98" s="42"/>
      <c r="AK98" s="42"/>
      <c r="AL98" s="42"/>
      <c r="AM98" s="42"/>
      <c r="AP98" s="42"/>
      <c r="AQ98" s="42"/>
      <c r="AT98" s="42"/>
      <c r="AU98" s="42"/>
    </row>
    <row r="99" spans="22:47" s="89" customFormat="1" ht="15">
      <c r="V99" s="42"/>
      <c r="W99" s="42"/>
      <c r="X99" s="42"/>
      <c r="AC99" s="42"/>
      <c r="AD99" s="42"/>
      <c r="AG99" s="42"/>
      <c r="AH99" s="42"/>
      <c r="AK99" s="42"/>
      <c r="AL99" s="42"/>
      <c r="AM99" s="42"/>
      <c r="AP99" s="42"/>
      <c r="AQ99" s="42"/>
      <c r="AT99" s="42"/>
      <c r="AU99" s="42"/>
    </row>
    <row r="100" spans="23:50" s="89" customFormat="1" ht="15.75">
      <c r="W100" s="42"/>
      <c r="X100" s="42"/>
      <c r="AC100" s="42"/>
      <c r="AD100" s="42"/>
      <c r="AG100" s="42"/>
      <c r="AH100" s="42"/>
      <c r="AK100" s="42"/>
      <c r="AL100" s="42"/>
      <c r="AM100" s="42"/>
      <c r="AP100" s="42"/>
      <c r="AQ100" s="42"/>
      <c r="AT100" s="42"/>
      <c r="AU100" s="42"/>
      <c r="AX100" s="291"/>
    </row>
    <row r="101" spans="22:47" s="89" customFormat="1" ht="15">
      <c r="V101" s="42"/>
      <c r="W101" s="42"/>
      <c r="X101" s="42"/>
      <c r="AC101" s="42"/>
      <c r="AD101" s="42"/>
      <c r="AG101" s="42"/>
      <c r="AH101" s="42"/>
      <c r="AK101" s="42"/>
      <c r="AL101" s="42"/>
      <c r="AM101" s="42"/>
      <c r="AP101" s="42"/>
      <c r="AQ101" s="42"/>
      <c r="AT101" s="42"/>
      <c r="AU101" s="42"/>
    </row>
    <row r="102" spans="23:47" s="89" customFormat="1" ht="15">
      <c r="W102" s="42"/>
      <c r="X102" s="42"/>
      <c r="AC102" s="42"/>
      <c r="AD102" s="42"/>
      <c r="AG102" s="42"/>
      <c r="AH102" s="42"/>
      <c r="AK102" s="42"/>
      <c r="AL102" s="42"/>
      <c r="AM102" s="42"/>
      <c r="AP102" s="42"/>
      <c r="AQ102" s="42"/>
      <c r="AT102" s="42"/>
      <c r="AU102" s="42"/>
    </row>
    <row r="103" spans="22:50" s="89" customFormat="1" ht="15.75">
      <c r="V103" s="42"/>
      <c r="W103" s="42"/>
      <c r="X103" s="42"/>
      <c r="AC103" s="42"/>
      <c r="AD103" s="42"/>
      <c r="AG103" s="42"/>
      <c r="AH103" s="42"/>
      <c r="AK103" s="42"/>
      <c r="AL103" s="42"/>
      <c r="AM103" s="42"/>
      <c r="AP103" s="42"/>
      <c r="AQ103" s="42"/>
      <c r="AT103" s="42"/>
      <c r="AU103" s="42"/>
      <c r="AX103" s="291"/>
    </row>
    <row r="104" spans="23:47" s="89" customFormat="1" ht="15">
      <c r="W104" s="42"/>
      <c r="X104" s="42"/>
      <c r="AC104" s="42"/>
      <c r="AD104" s="42"/>
      <c r="AG104" s="42"/>
      <c r="AH104" s="42"/>
      <c r="AK104" s="42"/>
      <c r="AL104" s="42"/>
      <c r="AM104" s="42"/>
      <c r="AP104" s="42"/>
      <c r="AQ104" s="42"/>
      <c r="AT104" s="42"/>
      <c r="AU104" s="42"/>
    </row>
    <row r="105" spans="22:47" s="89" customFormat="1" ht="15">
      <c r="V105" s="42"/>
      <c r="W105" s="42"/>
      <c r="X105" s="42"/>
      <c r="AC105" s="42"/>
      <c r="AD105" s="42"/>
      <c r="AG105" s="42"/>
      <c r="AH105" s="42"/>
      <c r="AK105" s="42"/>
      <c r="AL105" s="42"/>
      <c r="AM105" s="42"/>
      <c r="AP105" s="42"/>
      <c r="AQ105" s="42"/>
      <c r="AT105" s="42"/>
      <c r="AU105" s="42"/>
    </row>
    <row r="106" spans="23:50" s="89" customFormat="1" ht="15.75">
      <c r="W106" s="42"/>
      <c r="X106" s="42"/>
      <c r="AC106" s="42"/>
      <c r="AD106" s="42"/>
      <c r="AG106" s="42"/>
      <c r="AH106" s="42"/>
      <c r="AK106" s="42"/>
      <c r="AL106" s="42"/>
      <c r="AM106" s="42"/>
      <c r="AP106" s="42"/>
      <c r="AQ106" s="42"/>
      <c r="AT106" s="42"/>
      <c r="AU106" s="42"/>
      <c r="AX106" s="291"/>
    </row>
    <row r="107" spans="22:47" s="89" customFormat="1" ht="15">
      <c r="V107" s="42"/>
      <c r="W107" s="42"/>
      <c r="X107" s="42"/>
      <c r="AC107" s="42"/>
      <c r="AD107" s="42"/>
      <c r="AG107" s="42"/>
      <c r="AH107" s="42"/>
      <c r="AK107" s="42"/>
      <c r="AL107" s="42"/>
      <c r="AM107" s="42"/>
      <c r="AP107" s="42"/>
      <c r="AQ107" s="42"/>
      <c r="AT107" s="42"/>
      <c r="AU107" s="42"/>
    </row>
    <row r="108" spans="22:47" s="89" customFormat="1" ht="15">
      <c r="V108" s="42"/>
      <c r="W108" s="42"/>
      <c r="X108" s="42"/>
      <c r="AC108" s="42"/>
      <c r="AD108" s="42"/>
      <c r="AG108" s="42"/>
      <c r="AH108" s="42"/>
      <c r="AK108" s="42"/>
      <c r="AL108" s="42"/>
      <c r="AM108" s="42"/>
      <c r="AP108" s="42"/>
      <c r="AQ108" s="42"/>
      <c r="AT108" s="42"/>
      <c r="AU108" s="42"/>
    </row>
    <row r="109" spans="22:50" s="89" customFormat="1" ht="15.75">
      <c r="V109" s="42"/>
      <c r="W109" s="42"/>
      <c r="X109" s="42"/>
      <c r="AC109" s="42"/>
      <c r="AD109" s="42"/>
      <c r="AG109" s="42"/>
      <c r="AH109" s="42"/>
      <c r="AK109" s="42"/>
      <c r="AL109" s="42"/>
      <c r="AM109" s="42"/>
      <c r="AP109" s="42"/>
      <c r="AQ109" s="42"/>
      <c r="AT109" s="42"/>
      <c r="AU109" s="42"/>
      <c r="AX109" s="291"/>
    </row>
    <row r="110" spans="22:47" s="89" customFormat="1" ht="15">
      <c r="V110" s="42"/>
      <c r="W110" s="42"/>
      <c r="X110" s="42"/>
      <c r="AC110" s="42"/>
      <c r="AD110" s="42"/>
      <c r="AG110" s="42"/>
      <c r="AH110" s="42"/>
      <c r="AK110" s="42"/>
      <c r="AL110" s="42"/>
      <c r="AM110" s="42"/>
      <c r="AP110" s="42"/>
      <c r="AQ110" s="42"/>
      <c r="AT110" s="42"/>
      <c r="AU110" s="42"/>
    </row>
    <row r="111" spans="22:47" s="89" customFormat="1" ht="15">
      <c r="V111" s="42"/>
      <c r="W111" s="42"/>
      <c r="X111" s="42"/>
      <c r="AC111" s="42"/>
      <c r="AD111" s="42"/>
      <c r="AG111" s="42"/>
      <c r="AH111" s="42"/>
      <c r="AK111" s="42"/>
      <c r="AL111" s="42"/>
      <c r="AM111" s="42"/>
      <c r="AP111" s="42"/>
      <c r="AQ111" s="42"/>
      <c r="AT111" s="42"/>
      <c r="AU111" s="42"/>
    </row>
    <row r="112" spans="21:50" s="89" customFormat="1" ht="15.75">
      <c r="U112" s="42"/>
      <c r="AC112" s="42"/>
      <c r="AD112" s="42"/>
      <c r="AG112" s="42"/>
      <c r="AH112" s="42"/>
      <c r="AK112" s="42"/>
      <c r="AL112" s="42"/>
      <c r="AM112" s="42"/>
      <c r="AP112" s="42"/>
      <c r="AQ112" s="42"/>
      <c r="AT112" s="42"/>
      <c r="AU112" s="42"/>
      <c r="AX112" s="291"/>
    </row>
    <row r="113" spans="21:47" s="89" customFormat="1" ht="15">
      <c r="U113" s="42"/>
      <c r="AC113" s="42"/>
      <c r="AD113" s="42"/>
      <c r="AG113" s="42"/>
      <c r="AH113" s="42"/>
      <c r="AK113" s="42"/>
      <c r="AL113" s="42"/>
      <c r="AM113" s="42"/>
      <c r="AP113" s="42"/>
      <c r="AQ113" s="42"/>
      <c r="AT113" s="42"/>
      <c r="AU113" s="42"/>
    </row>
    <row r="114" spans="21:47" s="89" customFormat="1" ht="15">
      <c r="U114" s="42"/>
      <c r="AC114" s="42"/>
      <c r="AD114" s="42"/>
      <c r="AG114" s="42"/>
      <c r="AH114" s="42"/>
      <c r="AK114" s="42"/>
      <c r="AL114" s="42"/>
      <c r="AM114" s="42"/>
      <c r="AP114" s="42"/>
      <c r="AQ114" s="42"/>
      <c r="AT114" s="42"/>
      <c r="AU114" s="42"/>
    </row>
    <row r="115" spans="21:47" s="89" customFormat="1" ht="15">
      <c r="U115" s="42"/>
      <c r="AC115" s="42"/>
      <c r="AD115" s="42"/>
      <c r="AG115" s="42"/>
      <c r="AH115" s="42"/>
      <c r="AK115" s="42"/>
      <c r="AL115" s="42"/>
      <c r="AM115" s="42"/>
      <c r="AP115" s="42"/>
      <c r="AQ115" s="42"/>
      <c r="AT115" s="42"/>
      <c r="AU115" s="42"/>
    </row>
    <row r="116" spans="21:47" s="89" customFormat="1" ht="15">
      <c r="U116" s="42"/>
      <c r="AC116" s="42"/>
      <c r="AD116" s="42"/>
      <c r="AG116" s="42"/>
      <c r="AH116" s="42"/>
      <c r="AK116" s="42"/>
      <c r="AL116" s="42"/>
      <c r="AM116" s="42"/>
      <c r="AP116" s="42"/>
      <c r="AQ116" s="42"/>
      <c r="AT116" s="42"/>
      <c r="AU116" s="42"/>
    </row>
    <row r="117" spans="29:47" s="89" customFormat="1" ht="15">
      <c r="AC117" s="42"/>
      <c r="AD117" s="42"/>
      <c r="AG117" s="42"/>
      <c r="AH117" s="42"/>
      <c r="AK117" s="42"/>
      <c r="AL117" s="42"/>
      <c r="AM117" s="42"/>
      <c r="AP117" s="42"/>
      <c r="AQ117" s="42"/>
      <c r="AT117" s="42"/>
      <c r="AU117" s="42"/>
    </row>
    <row r="118" spans="29:47" s="89" customFormat="1" ht="15">
      <c r="AC118" s="42"/>
      <c r="AD118" s="42"/>
      <c r="AG118" s="42"/>
      <c r="AH118" s="42"/>
      <c r="AK118" s="42"/>
      <c r="AL118" s="42"/>
      <c r="AM118" s="42"/>
      <c r="AP118" s="42"/>
      <c r="AQ118" s="42"/>
      <c r="AT118" s="42"/>
      <c r="AU118" s="42"/>
    </row>
    <row r="119" spans="29:47" s="89" customFormat="1" ht="15">
      <c r="AC119" s="42"/>
      <c r="AD119" s="42"/>
      <c r="AG119" s="42"/>
      <c r="AH119" s="42"/>
      <c r="AK119" s="42"/>
      <c r="AL119" s="42"/>
      <c r="AM119" s="42"/>
      <c r="AP119" s="42"/>
      <c r="AQ119" s="42"/>
      <c r="AT119" s="42"/>
      <c r="AU119" s="42"/>
    </row>
    <row r="120" spans="29:47" s="89" customFormat="1" ht="15">
      <c r="AC120" s="42"/>
      <c r="AD120" s="42"/>
      <c r="AG120" s="42"/>
      <c r="AH120" s="42"/>
      <c r="AK120" s="42"/>
      <c r="AL120" s="42"/>
      <c r="AM120" s="42"/>
      <c r="AP120" s="42"/>
      <c r="AQ120" s="42"/>
      <c r="AT120" s="42"/>
      <c r="AU120" s="42"/>
    </row>
    <row r="121" spans="29:47" s="89" customFormat="1" ht="15">
      <c r="AC121" s="42"/>
      <c r="AD121" s="42"/>
      <c r="AG121" s="42"/>
      <c r="AH121" s="42"/>
      <c r="AK121" s="42"/>
      <c r="AL121" s="42"/>
      <c r="AM121" s="42"/>
      <c r="AP121" s="42"/>
      <c r="AQ121" s="42"/>
      <c r="AT121" s="42"/>
      <c r="AU121" s="42"/>
    </row>
    <row r="122" spans="29:47" s="89" customFormat="1" ht="15">
      <c r="AC122" s="42"/>
      <c r="AD122" s="42"/>
      <c r="AG122" s="42"/>
      <c r="AH122" s="42"/>
      <c r="AK122" s="42"/>
      <c r="AL122" s="42"/>
      <c r="AM122" s="42"/>
      <c r="AP122" s="42"/>
      <c r="AQ122" s="42"/>
      <c r="AT122" s="42"/>
      <c r="AU122" s="42"/>
    </row>
    <row r="123" spans="29:47" s="89" customFormat="1" ht="15">
      <c r="AC123" s="42"/>
      <c r="AD123" s="42"/>
      <c r="AG123" s="42"/>
      <c r="AH123" s="42"/>
      <c r="AK123" s="42"/>
      <c r="AL123" s="42"/>
      <c r="AM123" s="42"/>
      <c r="AP123" s="42"/>
      <c r="AQ123" s="42"/>
      <c r="AT123" s="42"/>
      <c r="AU123" s="42"/>
    </row>
    <row r="124" spans="29:47" s="89" customFormat="1" ht="15">
      <c r="AC124" s="42"/>
      <c r="AD124" s="42"/>
      <c r="AG124" s="42"/>
      <c r="AH124" s="42"/>
      <c r="AK124" s="42"/>
      <c r="AL124" s="42"/>
      <c r="AM124" s="42"/>
      <c r="AP124" s="42"/>
      <c r="AQ124" s="42"/>
      <c r="AT124" s="42"/>
      <c r="AU124" s="42"/>
    </row>
    <row r="125" spans="29:47" s="89" customFormat="1" ht="15">
      <c r="AC125" s="42"/>
      <c r="AD125" s="42"/>
      <c r="AG125" s="42"/>
      <c r="AH125" s="42"/>
      <c r="AK125" s="42"/>
      <c r="AL125" s="42"/>
      <c r="AM125" s="42"/>
      <c r="AP125" s="42"/>
      <c r="AQ125" s="42"/>
      <c r="AT125" s="42"/>
      <c r="AU125" s="42"/>
    </row>
    <row r="126" spans="29:47" s="89" customFormat="1" ht="15">
      <c r="AC126" s="42"/>
      <c r="AD126" s="42"/>
      <c r="AG126" s="42"/>
      <c r="AH126" s="42"/>
      <c r="AK126" s="42"/>
      <c r="AL126" s="42"/>
      <c r="AM126" s="42"/>
      <c r="AP126" s="42"/>
      <c r="AQ126" s="42"/>
      <c r="AT126" s="42"/>
      <c r="AU126" s="42"/>
    </row>
    <row r="127" spans="29:47" s="89" customFormat="1" ht="15">
      <c r="AC127" s="42"/>
      <c r="AD127" s="42"/>
      <c r="AG127" s="42"/>
      <c r="AH127" s="42"/>
      <c r="AK127" s="42"/>
      <c r="AL127" s="42"/>
      <c r="AM127" s="42"/>
      <c r="AP127" s="42"/>
      <c r="AQ127" s="42"/>
      <c r="AT127" s="42"/>
      <c r="AU127" s="42"/>
    </row>
    <row r="128" spans="29:47" s="89" customFormat="1" ht="15">
      <c r="AC128" s="42"/>
      <c r="AD128" s="42"/>
      <c r="AG128" s="42"/>
      <c r="AH128" s="42"/>
      <c r="AK128" s="42"/>
      <c r="AL128" s="42"/>
      <c r="AM128" s="42"/>
      <c r="AP128" s="42"/>
      <c r="AQ128" s="42"/>
      <c r="AT128" s="42"/>
      <c r="AU128" s="42"/>
    </row>
    <row r="129" spans="29:47" s="89" customFormat="1" ht="15">
      <c r="AC129" s="42"/>
      <c r="AD129" s="42"/>
      <c r="AG129" s="42"/>
      <c r="AH129" s="42"/>
      <c r="AK129" s="42"/>
      <c r="AL129" s="42"/>
      <c r="AM129" s="42"/>
      <c r="AP129" s="42"/>
      <c r="AQ129" s="42"/>
      <c r="AT129" s="42"/>
      <c r="AU129" s="42"/>
    </row>
    <row r="130" spans="29:47" s="89" customFormat="1" ht="15">
      <c r="AC130" s="42"/>
      <c r="AD130" s="42"/>
      <c r="AG130" s="42"/>
      <c r="AH130" s="42"/>
      <c r="AK130" s="42"/>
      <c r="AL130" s="42"/>
      <c r="AM130" s="42"/>
      <c r="AP130" s="42"/>
      <c r="AQ130" s="42"/>
      <c r="AT130" s="42"/>
      <c r="AU130" s="42"/>
    </row>
    <row r="131" spans="29:47" s="89" customFormat="1" ht="15">
      <c r="AC131" s="42"/>
      <c r="AD131" s="42"/>
      <c r="AG131" s="42"/>
      <c r="AH131" s="42"/>
      <c r="AK131" s="42"/>
      <c r="AL131" s="42"/>
      <c r="AM131" s="42"/>
      <c r="AP131" s="42"/>
      <c r="AQ131" s="42"/>
      <c r="AT131" s="42"/>
      <c r="AU131" s="42"/>
    </row>
    <row r="132" spans="29:47" s="89" customFormat="1" ht="15">
      <c r="AC132" s="42"/>
      <c r="AD132" s="42"/>
      <c r="AG132" s="42"/>
      <c r="AH132" s="42"/>
      <c r="AK132" s="42"/>
      <c r="AL132" s="42"/>
      <c r="AM132" s="42"/>
      <c r="AP132" s="42"/>
      <c r="AQ132" s="42"/>
      <c r="AT132" s="42"/>
      <c r="AU132" s="42"/>
    </row>
    <row r="133" spans="29:47" s="89" customFormat="1" ht="15">
      <c r="AC133" s="42"/>
      <c r="AD133" s="42"/>
      <c r="AG133" s="42"/>
      <c r="AH133" s="42"/>
      <c r="AK133" s="42"/>
      <c r="AL133" s="42"/>
      <c r="AM133" s="42"/>
      <c r="AP133" s="42"/>
      <c r="AQ133" s="42"/>
      <c r="AT133" s="42"/>
      <c r="AU133" s="42"/>
    </row>
    <row r="134" spans="29:47" s="89" customFormat="1" ht="15">
      <c r="AC134" s="42"/>
      <c r="AD134" s="42"/>
      <c r="AG134" s="42"/>
      <c r="AH134" s="42"/>
      <c r="AK134" s="42"/>
      <c r="AL134" s="42"/>
      <c r="AM134" s="42"/>
      <c r="AP134" s="42"/>
      <c r="AQ134" s="42"/>
      <c r="AT134" s="42"/>
      <c r="AU134" s="42"/>
    </row>
    <row r="135" spans="29:47" s="89" customFormat="1" ht="15">
      <c r="AC135" s="42"/>
      <c r="AD135" s="42"/>
      <c r="AG135" s="42"/>
      <c r="AH135" s="42"/>
      <c r="AK135" s="42"/>
      <c r="AL135" s="42"/>
      <c r="AM135" s="42"/>
      <c r="AP135" s="42"/>
      <c r="AQ135" s="42"/>
      <c r="AT135" s="42"/>
      <c r="AU135" s="42"/>
    </row>
    <row r="136" spans="29:47" s="89" customFormat="1" ht="15">
      <c r="AC136" s="42"/>
      <c r="AD136" s="42"/>
      <c r="AG136" s="42"/>
      <c r="AH136" s="42"/>
      <c r="AK136" s="42"/>
      <c r="AL136" s="42"/>
      <c r="AM136" s="42"/>
      <c r="AP136" s="42"/>
      <c r="AQ136" s="42"/>
      <c r="AT136" s="42"/>
      <c r="AU136" s="42"/>
    </row>
    <row r="137" spans="29:47" s="89" customFormat="1" ht="15">
      <c r="AC137" s="42"/>
      <c r="AD137" s="42"/>
      <c r="AG137" s="42"/>
      <c r="AH137" s="42"/>
      <c r="AK137" s="42"/>
      <c r="AL137" s="42"/>
      <c r="AM137" s="42"/>
      <c r="AP137" s="42"/>
      <c r="AQ137" s="42"/>
      <c r="AT137" s="42"/>
      <c r="AU137" s="42"/>
    </row>
    <row r="138" spans="29:47" s="89" customFormat="1" ht="15">
      <c r="AC138" s="42"/>
      <c r="AD138" s="42"/>
      <c r="AG138" s="42"/>
      <c r="AH138" s="42"/>
      <c r="AK138" s="42"/>
      <c r="AL138" s="42"/>
      <c r="AM138" s="42"/>
      <c r="AP138" s="42"/>
      <c r="AQ138" s="42"/>
      <c r="AT138" s="42"/>
      <c r="AU138" s="42"/>
    </row>
    <row r="139" spans="29:47" s="89" customFormat="1" ht="15">
      <c r="AC139" s="42"/>
      <c r="AD139" s="42"/>
      <c r="AG139" s="42"/>
      <c r="AH139" s="42"/>
      <c r="AK139" s="42"/>
      <c r="AL139" s="42"/>
      <c r="AM139" s="42"/>
      <c r="AP139" s="42"/>
      <c r="AQ139" s="42"/>
      <c r="AT139" s="42"/>
      <c r="AU139" s="42"/>
    </row>
    <row r="140" spans="29:47" s="89" customFormat="1" ht="15">
      <c r="AC140" s="42"/>
      <c r="AD140" s="42"/>
      <c r="AG140" s="42"/>
      <c r="AH140" s="42"/>
      <c r="AK140" s="42"/>
      <c r="AL140" s="42"/>
      <c r="AM140" s="42"/>
      <c r="AP140" s="42"/>
      <c r="AQ140" s="42"/>
      <c r="AT140" s="42"/>
      <c r="AU140" s="42"/>
    </row>
    <row r="141" spans="29:47" s="89" customFormat="1" ht="15">
      <c r="AC141" s="42"/>
      <c r="AD141" s="42"/>
      <c r="AG141" s="42"/>
      <c r="AH141" s="42"/>
      <c r="AK141" s="42"/>
      <c r="AL141" s="42"/>
      <c r="AM141" s="42"/>
      <c r="AP141" s="42"/>
      <c r="AQ141" s="42"/>
      <c r="AT141" s="42"/>
      <c r="AU141" s="42"/>
    </row>
    <row r="142" spans="29:47" s="89" customFormat="1" ht="15">
      <c r="AC142" s="42"/>
      <c r="AD142" s="42"/>
      <c r="AG142" s="42"/>
      <c r="AH142" s="42"/>
      <c r="AK142" s="42"/>
      <c r="AL142" s="42"/>
      <c r="AM142" s="42"/>
      <c r="AP142" s="42"/>
      <c r="AQ142" s="42"/>
      <c r="AT142" s="42"/>
      <c r="AU142" s="42"/>
    </row>
    <row r="143" spans="29:47" s="89" customFormat="1" ht="15">
      <c r="AC143" s="42"/>
      <c r="AD143" s="42"/>
      <c r="AG143" s="42"/>
      <c r="AH143" s="42"/>
      <c r="AK143" s="42"/>
      <c r="AL143" s="42"/>
      <c r="AM143" s="42"/>
      <c r="AP143" s="42"/>
      <c r="AQ143" s="42"/>
      <c r="AT143" s="42"/>
      <c r="AU143" s="42"/>
    </row>
    <row r="144" spans="29:47" s="89" customFormat="1" ht="15">
      <c r="AC144" s="42"/>
      <c r="AD144" s="42"/>
      <c r="AG144" s="42"/>
      <c r="AH144" s="42"/>
      <c r="AK144" s="42"/>
      <c r="AL144" s="42"/>
      <c r="AM144" s="42"/>
      <c r="AP144" s="42"/>
      <c r="AQ144" s="42"/>
      <c r="AT144" s="42"/>
      <c r="AU144" s="42"/>
    </row>
    <row r="145" spans="29:47" s="89" customFormat="1" ht="15">
      <c r="AC145" s="42"/>
      <c r="AD145" s="42"/>
      <c r="AG145" s="42"/>
      <c r="AH145" s="42"/>
      <c r="AK145" s="42"/>
      <c r="AL145" s="42"/>
      <c r="AM145" s="42"/>
      <c r="AP145" s="42"/>
      <c r="AQ145" s="42"/>
      <c r="AT145" s="42"/>
      <c r="AU145" s="42"/>
    </row>
    <row r="146" spans="29:47" s="89" customFormat="1" ht="15">
      <c r="AC146" s="42"/>
      <c r="AD146" s="42"/>
      <c r="AG146" s="42"/>
      <c r="AH146" s="42"/>
      <c r="AK146" s="42"/>
      <c r="AL146" s="42"/>
      <c r="AM146" s="42"/>
      <c r="AP146" s="42"/>
      <c r="AQ146" s="42"/>
      <c r="AT146" s="42"/>
      <c r="AU146" s="42"/>
    </row>
    <row r="147" spans="29:47" s="89" customFormat="1" ht="15">
      <c r="AC147" s="42"/>
      <c r="AD147" s="42"/>
      <c r="AG147" s="42"/>
      <c r="AH147" s="42"/>
      <c r="AK147" s="42"/>
      <c r="AL147" s="42"/>
      <c r="AM147" s="42"/>
      <c r="AP147" s="42"/>
      <c r="AQ147" s="42"/>
      <c r="AT147" s="42"/>
      <c r="AU147" s="42"/>
    </row>
    <row r="148" spans="29:47" s="89" customFormat="1" ht="15">
      <c r="AC148" s="42"/>
      <c r="AD148" s="42"/>
      <c r="AG148" s="42"/>
      <c r="AH148" s="42"/>
      <c r="AK148" s="42"/>
      <c r="AL148" s="42"/>
      <c r="AM148" s="42"/>
      <c r="AP148" s="42"/>
      <c r="AQ148" s="42"/>
      <c r="AT148" s="42"/>
      <c r="AU148" s="42"/>
    </row>
    <row r="149" spans="29:47" s="89" customFormat="1" ht="15">
      <c r="AC149" s="42"/>
      <c r="AD149" s="42"/>
      <c r="AG149" s="42"/>
      <c r="AH149" s="42"/>
      <c r="AK149" s="42"/>
      <c r="AL149" s="42"/>
      <c r="AM149" s="42"/>
      <c r="AP149" s="42"/>
      <c r="AQ149" s="42"/>
      <c r="AT149" s="42"/>
      <c r="AU149" s="42"/>
    </row>
    <row r="150" spans="29:47" s="89" customFormat="1" ht="15">
      <c r="AC150" s="42"/>
      <c r="AD150" s="42"/>
      <c r="AG150" s="42"/>
      <c r="AH150" s="42"/>
      <c r="AK150" s="42"/>
      <c r="AL150" s="42"/>
      <c r="AM150" s="42"/>
      <c r="AP150" s="42"/>
      <c r="AQ150" s="42"/>
      <c r="AT150" s="42"/>
      <c r="AU150" s="42"/>
    </row>
    <row r="151" spans="29:47" s="89" customFormat="1" ht="15">
      <c r="AC151" s="42"/>
      <c r="AD151" s="42"/>
      <c r="AG151" s="42"/>
      <c r="AH151" s="42"/>
      <c r="AK151" s="42"/>
      <c r="AL151" s="42"/>
      <c r="AM151" s="42"/>
      <c r="AP151" s="42"/>
      <c r="AQ151" s="42"/>
      <c r="AT151" s="42"/>
      <c r="AU151" s="42"/>
    </row>
    <row r="152" spans="29:47" s="89" customFormat="1" ht="15">
      <c r="AC152" s="42"/>
      <c r="AD152" s="42"/>
      <c r="AG152" s="42"/>
      <c r="AH152" s="42"/>
      <c r="AK152" s="42"/>
      <c r="AL152" s="42"/>
      <c r="AM152" s="42"/>
      <c r="AP152" s="42"/>
      <c r="AQ152" s="42"/>
      <c r="AT152" s="42"/>
      <c r="AU152" s="42"/>
    </row>
    <row r="153" spans="29:47" s="89" customFormat="1" ht="15">
      <c r="AC153" s="42"/>
      <c r="AD153" s="42"/>
      <c r="AG153" s="42"/>
      <c r="AH153" s="42"/>
      <c r="AK153" s="42"/>
      <c r="AL153" s="42"/>
      <c r="AM153" s="42"/>
      <c r="AP153" s="42"/>
      <c r="AQ153" s="42"/>
      <c r="AT153" s="42"/>
      <c r="AU153" s="42"/>
    </row>
    <row r="154" spans="29:47" s="89" customFormat="1" ht="15">
      <c r="AC154" s="42"/>
      <c r="AD154" s="42"/>
      <c r="AG154" s="42"/>
      <c r="AH154" s="42"/>
      <c r="AK154" s="42"/>
      <c r="AL154" s="42"/>
      <c r="AM154" s="42"/>
      <c r="AP154" s="42"/>
      <c r="AQ154" s="42"/>
      <c r="AT154" s="42"/>
      <c r="AU154" s="42"/>
    </row>
    <row r="155" spans="29:47" s="89" customFormat="1" ht="15">
      <c r="AC155" s="42"/>
      <c r="AD155" s="42"/>
      <c r="AG155" s="42"/>
      <c r="AH155" s="42"/>
      <c r="AK155" s="42"/>
      <c r="AL155" s="42"/>
      <c r="AM155" s="42"/>
      <c r="AP155" s="42"/>
      <c r="AQ155" s="42"/>
      <c r="AT155" s="42"/>
      <c r="AU155" s="42"/>
    </row>
    <row r="156" spans="29:47" s="89" customFormat="1" ht="15">
      <c r="AC156" s="42"/>
      <c r="AD156" s="42"/>
      <c r="AG156" s="42"/>
      <c r="AH156" s="42"/>
      <c r="AK156" s="42"/>
      <c r="AL156" s="42"/>
      <c r="AM156" s="42"/>
      <c r="AP156" s="42"/>
      <c r="AQ156" s="42"/>
      <c r="AT156" s="42"/>
      <c r="AU156" s="42"/>
    </row>
    <row r="157" spans="29:47" s="89" customFormat="1" ht="15">
      <c r="AC157" s="42"/>
      <c r="AD157" s="42"/>
      <c r="AG157" s="42"/>
      <c r="AH157" s="42"/>
      <c r="AK157" s="42"/>
      <c r="AL157" s="42"/>
      <c r="AM157" s="42"/>
      <c r="AP157" s="42"/>
      <c r="AQ157" s="42"/>
      <c r="AT157" s="42"/>
      <c r="AU157" s="42"/>
    </row>
    <row r="158" spans="29:47" s="89" customFormat="1" ht="15">
      <c r="AC158" s="42"/>
      <c r="AD158" s="42"/>
      <c r="AG158" s="42"/>
      <c r="AH158" s="42"/>
      <c r="AK158" s="42"/>
      <c r="AL158" s="42"/>
      <c r="AM158" s="42"/>
      <c r="AP158" s="42"/>
      <c r="AQ158" s="42"/>
      <c r="AT158" s="42"/>
      <c r="AU158" s="42"/>
    </row>
    <row r="159" spans="29:47" s="89" customFormat="1" ht="15">
      <c r="AC159" s="42"/>
      <c r="AD159" s="42"/>
      <c r="AG159" s="42"/>
      <c r="AH159" s="42"/>
      <c r="AK159" s="42"/>
      <c r="AL159" s="42"/>
      <c r="AM159" s="42"/>
      <c r="AP159" s="42"/>
      <c r="AQ159" s="42"/>
      <c r="AT159" s="42"/>
      <c r="AU159" s="42"/>
    </row>
    <row r="160" spans="29:47" s="89" customFormat="1" ht="15">
      <c r="AC160" s="42"/>
      <c r="AD160" s="42"/>
      <c r="AG160" s="42"/>
      <c r="AH160" s="42"/>
      <c r="AK160" s="42"/>
      <c r="AL160" s="42"/>
      <c r="AM160" s="42"/>
      <c r="AP160" s="42"/>
      <c r="AQ160" s="42"/>
      <c r="AT160" s="42"/>
      <c r="AU160" s="42"/>
    </row>
    <row r="161" spans="29:47" s="89" customFormat="1" ht="15">
      <c r="AC161" s="42"/>
      <c r="AD161" s="42"/>
      <c r="AG161" s="42"/>
      <c r="AH161" s="42"/>
      <c r="AK161" s="42"/>
      <c r="AL161" s="42"/>
      <c r="AM161" s="42"/>
      <c r="AP161" s="42"/>
      <c r="AQ161" s="42"/>
      <c r="AT161" s="42"/>
      <c r="AU161" s="42"/>
    </row>
    <row r="162" spans="29:47" s="89" customFormat="1" ht="15">
      <c r="AC162" s="42"/>
      <c r="AD162" s="42"/>
      <c r="AG162" s="42"/>
      <c r="AH162" s="42"/>
      <c r="AK162" s="42"/>
      <c r="AL162" s="42"/>
      <c r="AM162" s="42"/>
      <c r="AP162" s="42"/>
      <c r="AQ162" s="42"/>
      <c r="AT162" s="42"/>
      <c r="AU162" s="42"/>
    </row>
    <row r="163" spans="29:47" s="89" customFormat="1" ht="15">
      <c r="AC163" s="42"/>
      <c r="AD163" s="42"/>
      <c r="AG163" s="42"/>
      <c r="AH163" s="42"/>
      <c r="AK163" s="42"/>
      <c r="AL163" s="42"/>
      <c r="AM163" s="42"/>
      <c r="AP163" s="42"/>
      <c r="AQ163" s="42"/>
      <c r="AT163" s="42"/>
      <c r="AU163" s="42"/>
    </row>
    <row r="164" spans="29:47" s="89" customFormat="1" ht="15">
      <c r="AC164" s="42"/>
      <c r="AD164" s="42"/>
      <c r="AG164" s="42"/>
      <c r="AH164" s="42"/>
      <c r="AK164" s="42"/>
      <c r="AL164" s="42"/>
      <c r="AM164" s="42"/>
      <c r="AP164" s="42"/>
      <c r="AQ164" s="42"/>
      <c r="AT164" s="42"/>
      <c r="AU164" s="42"/>
    </row>
    <row r="165" spans="29:47" s="89" customFormat="1" ht="15">
      <c r="AC165" s="42"/>
      <c r="AD165" s="42"/>
      <c r="AG165" s="42"/>
      <c r="AH165" s="42"/>
      <c r="AK165" s="42"/>
      <c r="AL165" s="42"/>
      <c r="AM165" s="42"/>
      <c r="AP165" s="42"/>
      <c r="AQ165" s="42"/>
      <c r="AT165" s="42"/>
      <c r="AU165" s="42"/>
    </row>
    <row r="166" spans="29:47" s="89" customFormat="1" ht="15">
      <c r="AC166" s="42"/>
      <c r="AD166" s="42"/>
      <c r="AG166" s="42"/>
      <c r="AH166" s="42"/>
      <c r="AK166" s="42"/>
      <c r="AL166" s="42"/>
      <c r="AM166" s="42"/>
      <c r="AP166" s="42"/>
      <c r="AQ166" s="42"/>
      <c r="AT166" s="42"/>
      <c r="AU166" s="42"/>
    </row>
    <row r="167" spans="29:47" s="89" customFormat="1" ht="15">
      <c r="AC167" s="42"/>
      <c r="AD167" s="42"/>
      <c r="AG167" s="42"/>
      <c r="AH167" s="42"/>
      <c r="AK167" s="42"/>
      <c r="AL167" s="42"/>
      <c r="AM167" s="42"/>
      <c r="AP167" s="42"/>
      <c r="AQ167" s="42"/>
      <c r="AT167" s="42"/>
      <c r="AU167" s="42"/>
    </row>
    <row r="168" spans="29:47" s="89" customFormat="1" ht="15">
      <c r="AC168" s="42"/>
      <c r="AD168" s="42"/>
      <c r="AG168" s="42"/>
      <c r="AH168" s="42"/>
      <c r="AK168" s="42"/>
      <c r="AL168" s="42"/>
      <c r="AM168" s="42"/>
      <c r="AP168" s="42"/>
      <c r="AQ168" s="42"/>
      <c r="AT168" s="42"/>
      <c r="AU168" s="42"/>
    </row>
    <row r="169" spans="29:47" s="89" customFormat="1" ht="15">
      <c r="AC169" s="42"/>
      <c r="AD169" s="42"/>
      <c r="AG169" s="42"/>
      <c r="AH169" s="42"/>
      <c r="AK169" s="42"/>
      <c r="AL169" s="42"/>
      <c r="AM169" s="42"/>
      <c r="AP169" s="42"/>
      <c r="AQ169" s="42"/>
      <c r="AT169" s="42"/>
      <c r="AU169" s="42"/>
    </row>
    <row r="170" spans="29:47" s="89" customFormat="1" ht="15">
      <c r="AC170" s="42"/>
      <c r="AD170" s="42"/>
      <c r="AG170" s="42"/>
      <c r="AH170" s="42"/>
      <c r="AK170" s="42"/>
      <c r="AL170" s="42"/>
      <c r="AM170" s="42"/>
      <c r="AP170" s="42"/>
      <c r="AQ170" s="42"/>
      <c r="AT170" s="42"/>
      <c r="AU170" s="42"/>
    </row>
    <row r="171" spans="29:47" s="89" customFormat="1" ht="15">
      <c r="AC171" s="42"/>
      <c r="AD171" s="42"/>
      <c r="AG171" s="42"/>
      <c r="AH171" s="42"/>
      <c r="AK171" s="42"/>
      <c r="AL171" s="42"/>
      <c r="AM171" s="42"/>
      <c r="AP171" s="42"/>
      <c r="AQ171" s="42"/>
      <c r="AT171" s="42"/>
      <c r="AU171" s="42"/>
    </row>
    <row r="172" spans="29:47" s="89" customFormat="1" ht="15">
      <c r="AC172" s="42"/>
      <c r="AD172" s="42"/>
      <c r="AG172" s="42"/>
      <c r="AH172" s="42"/>
      <c r="AK172" s="42"/>
      <c r="AL172" s="42"/>
      <c r="AM172" s="42"/>
      <c r="AP172" s="42"/>
      <c r="AQ172" s="42"/>
      <c r="AT172" s="42"/>
      <c r="AU172" s="42"/>
    </row>
    <row r="173" spans="29:47" s="89" customFormat="1" ht="15">
      <c r="AC173" s="42"/>
      <c r="AD173" s="42"/>
      <c r="AG173" s="42"/>
      <c r="AH173" s="42"/>
      <c r="AK173" s="42"/>
      <c r="AL173" s="42"/>
      <c r="AM173" s="42"/>
      <c r="AP173" s="42"/>
      <c r="AQ173" s="42"/>
      <c r="AT173" s="42"/>
      <c r="AU173" s="42"/>
    </row>
    <row r="174" spans="29:47" s="89" customFormat="1" ht="15">
      <c r="AC174" s="42"/>
      <c r="AD174" s="42"/>
      <c r="AG174" s="42"/>
      <c r="AH174" s="42"/>
      <c r="AK174" s="42"/>
      <c r="AL174" s="42"/>
      <c r="AM174" s="42"/>
      <c r="AP174" s="42"/>
      <c r="AQ174" s="42"/>
      <c r="AT174" s="42"/>
      <c r="AU174" s="42"/>
    </row>
    <row r="175" spans="29:47" s="89" customFormat="1" ht="15">
      <c r="AC175" s="42"/>
      <c r="AD175" s="42"/>
      <c r="AG175" s="42"/>
      <c r="AH175" s="42"/>
      <c r="AK175" s="42"/>
      <c r="AL175" s="42"/>
      <c r="AM175" s="42"/>
      <c r="AP175" s="42"/>
      <c r="AQ175" s="42"/>
      <c r="AT175" s="42"/>
      <c r="AU175" s="42"/>
    </row>
    <row r="176" spans="29:47" s="89" customFormat="1" ht="15">
      <c r="AC176" s="42"/>
      <c r="AD176" s="42"/>
      <c r="AG176" s="42"/>
      <c r="AH176" s="42"/>
      <c r="AK176" s="42"/>
      <c r="AL176" s="42"/>
      <c r="AM176" s="42"/>
      <c r="AP176" s="42"/>
      <c r="AQ176" s="42"/>
      <c r="AT176" s="42"/>
      <c r="AU176" s="42"/>
    </row>
    <row r="177" spans="29:47" s="89" customFormat="1" ht="15">
      <c r="AC177" s="42"/>
      <c r="AD177" s="42"/>
      <c r="AG177" s="42"/>
      <c r="AH177" s="42"/>
      <c r="AK177" s="42"/>
      <c r="AL177" s="42"/>
      <c r="AM177" s="42"/>
      <c r="AP177" s="42"/>
      <c r="AQ177" s="42"/>
      <c r="AT177" s="42"/>
      <c r="AU177" s="42"/>
    </row>
    <row r="178" spans="29:47" s="89" customFormat="1" ht="15">
      <c r="AC178" s="42"/>
      <c r="AD178" s="42"/>
      <c r="AG178" s="42"/>
      <c r="AH178" s="42"/>
      <c r="AK178" s="42"/>
      <c r="AL178" s="42"/>
      <c r="AM178" s="42"/>
      <c r="AP178" s="42"/>
      <c r="AQ178" s="42"/>
      <c r="AT178" s="42"/>
      <c r="AU178" s="42"/>
    </row>
    <row r="179" spans="29:47" s="89" customFormat="1" ht="15">
      <c r="AC179" s="42"/>
      <c r="AD179" s="42"/>
      <c r="AG179" s="42"/>
      <c r="AH179" s="42"/>
      <c r="AK179" s="42"/>
      <c r="AL179" s="42"/>
      <c r="AM179" s="42"/>
      <c r="AP179" s="42"/>
      <c r="AQ179" s="42"/>
      <c r="AT179" s="42"/>
      <c r="AU179" s="42"/>
    </row>
    <row r="180" spans="29:47" s="89" customFormat="1" ht="15">
      <c r="AC180" s="42"/>
      <c r="AD180" s="42"/>
      <c r="AG180" s="42"/>
      <c r="AH180" s="42"/>
      <c r="AK180" s="42"/>
      <c r="AL180" s="42"/>
      <c r="AM180" s="42"/>
      <c r="AP180" s="42"/>
      <c r="AQ180" s="42"/>
      <c r="AT180" s="42"/>
      <c r="AU180" s="42"/>
    </row>
    <row r="181" spans="29:47" s="89" customFormat="1" ht="15">
      <c r="AC181" s="42"/>
      <c r="AD181" s="42"/>
      <c r="AG181" s="42"/>
      <c r="AH181" s="42"/>
      <c r="AK181" s="42"/>
      <c r="AL181" s="42"/>
      <c r="AM181" s="42"/>
      <c r="AP181" s="42"/>
      <c r="AQ181" s="42"/>
      <c r="AT181" s="42"/>
      <c r="AU181" s="42"/>
    </row>
    <row r="182" spans="29:47" s="89" customFormat="1" ht="15">
      <c r="AC182" s="42"/>
      <c r="AD182" s="42"/>
      <c r="AG182" s="42"/>
      <c r="AH182" s="42"/>
      <c r="AK182" s="42"/>
      <c r="AL182" s="42"/>
      <c r="AM182" s="42"/>
      <c r="AP182" s="42"/>
      <c r="AQ182" s="42"/>
      <c r="AT182" s="42"/>
      <c r="AU182" s="42"/>
    </row>
    <row r="183" spans="29:47" s="89" customFormat="1" ht="15">
      <c r="AC183" s="42"/>
      <c r="AD183" s="42"/>
      <c r="AG183" s="42"/>
      <c r="AH183" s="42"/>
      <c r="AK183" s="42"/>
      <c r="AL183" s="42"/>
      <c r="AM183" s="42"/>
      <c r="AP183" s="42"/>
      <c r="AQ183" s="42"/>
      <c r="AT183" s="42"/>
      <c r="AU183" s="42"/>
    </row>
    <row r="184" spans="29:47" s="89" customFormat="1" ht="15">
      <c r="AC184" s="42"/>
      <c r="AD184" s="42"/>
      <c r="AG184" s="42"/>
      <c r="AH184" s="42"/>
      <c r="AK184" s="42"/>
      <c r="AL184" s="42"/>
      <c r="AM184" s="42"/>
      <c r="AP184" s="42"/>
      <c r="AQ184" s="42"/>
      <c r="AT184" s="42"/>
      <c r="AU184" s="42"/>
    </row>
    <row r="185" spans="29:47" s="89" customFormat="1" ht="15">
      <c r="AC185" s="42"/>
      <c r="AD185" s="42"/>
      <c r="AG185" s="42"/>
      <c r="AH185" s="42"/>
      <c r="AK185" s="42"/>
      <c r="AL185" s="42"/>
      <c r="AM185" s="42"/>
      <c r="AP185" s="42"/>
      <c r="AQ185" s="42"/>
      <c r="AT185" s="42"/>
      <c r="AU185" s="42"/>
    </row>
    <row r="186" spans="29:47" s="89" customFormat="1" ht="15">
      <c r="AC186" s="42"/>
      <c r="AD186" s="42"/>
      <c r="AG186" s="42"/>
      <c r="AH186" s="42"/>
      <c r="AK186" s="42"/>
      <c r="AL186" s="42"/>
      <c r="AM186" s="42"/>
      <c r="AP186" s="42"/>
      <c r="AQ186" s="42"/>
      <c r="AT186" s="42"/>
      <c r="AU186" s="42"/>
    </row>
    <row r="187" spans="29:47" s="89" customFormat="1" ht="15">
      <c r="AC187" s="42"/>
      <c r="AD187" s="42"/>
      <c r="AG187" s="42"/>
      <c r="AH187" s="42"/>
      <c r="AK187" s="42"/>
      <c r="AL187" s="42"/>
      <c r="AM187" s="42"/>
      <c r="AP187" s="42"/>
      <c r="AQ187" s="42"/>
      <c r="AT187" s="42"/>
      <c r="AU187" s="42"/>
    </row>
    <row r="188" spans="29:47" s="89" customFormat="1" ht="15">
      <c r="AC188" s="42"/>
      <c r="AD188" s="42"/>
      <c r="AG188" s="42"/>
      <c r="AH188" s="42"/>
      <c r="AK188" s="42"/>
      <c r="AL188" s="42"/>
      <c r="AM188" s="42"/>
      <c r="AP188" s="42"/>
      <c r="AQ188" s="42"/>
      <c r="AT188" s="42"/>
      <c r="AU188" s="42"/>
    </row>
    <row r="189" spans="29:47" s="89" customFormat="1" ht="15">
      <c r="AC189" s="42"/>
      <c r="AD189" s="42"/>
      <c r="AG189" s="42"/>
      <c r="AH189" s="42"/>
      <c r="AK189" s="42"/>
      <c r="AL189" s="42"/>
      <c r="AM189" s="42"/>
      <c r="AP189" s="42"/>
      <c r="AQ189" s="42"/>
      <c r="AT189" s="42"/>
      <c r="AU189" s="42"/>
    </row>
    <row r="190" spans="29:47" s="89" customFormat="1" ht="15">
      <c r="AC190" s="42"/>
      <c r="AD190" s="42"/>
      <c r="AG190" s="42"/>
      <c r="AH190" s="42"/>
      <c r="AK190" s="42"/>
      <c r="AL190" s="42"/>
      <c r="AM190" s="42"/>
      <c r="AP190" s="42"/>
      <c r="AQ190" s="42"/>
      <c r="AT190" s="42"/>
      <c r="AU190" s="42"/>
    </row>
    <row r="191" spans="29:47" s="89" customFormat="1" ht="15">
      <c r="AC191" s="42"/>
      <c r="AD191" s="42"/>
      <c r="AG191" s="42"/>
      <c r="AH191" s="42"/>
      <c r="AK191" s="42"/>
      <c r="AL191" s="42"/>
      <c r="AM191" s="42"/>
      <c r="AP191" s="42"/>
      <c r="AQ191" s="42"/>
      <c r="AT191" s="42"/>
      <c r="AU191" s="42"/>
    </row>
    <row r="192" spans="29:47" s="89" customFormat="1" ht="15">
      <c r="AC192" s="42"/>
      <c r="AD192" s="42"/>
      <c r="AG192" s="42"/>
      <c r="AH192" s="42"/>
      <c r="AK192" s="42"/>
      <c r="AL192" s="42"/>
      <c r="AM192" s="42"/>
      <c r="AP192" s="42"/>
      <c r="AQ192" s="42"/>
      <c r="AT192" s="42"/>
      <c r="AU192" s="42"/>
    </row>
    <row r="193" spans="29:47" s="89" customFormat="1" ht="15">
      <c r="AC193" s="42"/>
      <c r="AD193" s="42"/>
      <c r="AG193" s="42"/>
      <c r="AH193" s="42"/>
      <c r="AK193" s="42"/>
      <c r="AL193" s="42"/>
      <c r="AM193" s="42"/>
      <c r="AP193" s="42"/>
      <c r="AQ193" s="42"/>
      <c r="AT193" s="42"/>
      <c r="AU193" s="42"/>
    </row>
    <row r="194" spans="29:47" s="89" customFormat="1" ht="15">
      <c r="AC194" s="42"/>
      <c r="AD194" s="42"/>
      <c r="AG194" s="42"/>
      <c r="AH194" s="42"/>
      <c r="AK194" s="42"/>
      <c r="AL194" s="42"/>
      <c r="AM194" s="42"/>
      <c r="AP194" s="42"/>
      <c r="AQ194" s="42"/>
      <c r="AT194" s="42"/>
      <c r="AU194" s="42"/>
    </row>
    <row r="195" spans="29:47" s="89" customFormat="1" ht="15">
      <c r="AC195" s="42"/>
      <c r="AD195" s="42"/>
      <c r="AG195" s="42"/>
      <c r="AH195" s="42"/>
      <c r="AK195" s="42"/>
      <c r="AL195" s="42"/>
      <c r="AM195" s="42"/>
      <c r="AP195" s="42"/>
      <c r="AQ195" s="42"/>
      <c r="AT195" s="42"/>
      <c r="AU195" s="42"/>
    </row>
    <row r="196" spans="29:47" s="89" customFormat="1" ht="15">
      <c r="AC196" s="42"/>
      <c r="AD196" s="42"/>
      <c r="AG196" s="42"/>
      <c r="AH196" s="42"/>
      <c r="AK196" s="42"/>
      <c r="AL196" s="42"/>
      <c r="AM196" s="42"/>
      <c r="AP196" s="42"/>
      <c r="AQ196" s="42"/>
      <c r="AT196" s="42"/>
      <c r="AU196" s="42"/>
    </row>
    <row r="197" spans="29:47" s="89" customFormat="1" ht="15">
      <c r="AC197" s="42"/>
      <c r="AD197" s="42"/>
      <c r="AG197" s="42"/>
      <c r="AH197" s="42"/>
      <c r="AK197" s="42"/>
      <c r="AL197" s="42"/>
      <c r="AM197" s="42"/>
      <c r="AP197" s="42"/>
      <c r="AQ197" s="42"/>
      <c r="AT197" s="42"/>
      <c r="AU197" s="42"/>
    </row>
    <row r="198" spans="29:47" s="89" customFormat="1" ht="15">
      <c r="AC198" s="42"/>
      <c r="AD198" s="42"/>
      <c r="AG198" s="42"/>
      <c r="AH198" s="42"/>
      <c r="AK198" s="42"/>
      <c r="AL198" s="42"/>
      <c r="AM198" s="42"/>
      <c r="AP198" s="42"/>
      <c r="AQ198" s="42"/>
      <c r="AT198" s="42"/>
      <c r="AU198" s="42"/>
    </row>
    <row r="199" spans="29:47" s="89" customFormat="1" ht="15">
      <c r="AC199" s="42"/>
      <c r="AD199" s="42"/>
      <c r="AG199" s="42"/>
      <c r="AH199" s="42"/>
      <c r="AK199" s="42"/>
      <c r="AL199" s="42"/>
      <c r="AM199" s="42"/>
      <c r="AP199" s="42"/>
      <c r="AQ199" s="42"/>
      <c r="AT199" s="42"/>
      <c r="AU199" s="42"/>
    </row>
    <row r="200" spans="29:47" s="89" customFormat="1" ht="15">
      <c r="AC200" s="42"/>
      <c r="AD200" s="42"/>
      <c r="AG200" s="42"/>
      <c r="AH200" s="42"/>
      <c r="AK200" s="42"/>
      <c r="AL200" s="42"/>
      <c r="AM200" s="42"/>
      <c r="AP200" s="42"/>
      <c r="AQ200" s="42"/>
      <c r="AT200" s="42"/>
      <c r="AU200" s="42"/>
    </row>
    <row r="201" spans="29:47" s="89" customFormat="1" ht="15">
      <c r="AC201" s="42"/>
      <c r="AD201" s="42"/>
      <c r="AG201" s="42"/>
      <c r="AH201" s="42"/>
      <c r="AK201" s="42"/>
      <c r="AL201" s="42"/>
      <c r="AM201" s="42"/>
      <c r="AP201" s="42"/>
      <c r="AQ201" s="42"/>
      <c r="AT201" s="42"/>
      <c r="AU201" s="42"/>
    </row>
    <row r="202" spans="29:47" s="89" customFormat="1" ht="15">
      <c r="AC202" s="42"/>
      <c r="AD202" s="42"/>
      <c r="AG202" s="42"/>
      <c r="AH202" s="42"/>
      <c r="AK202" s="42"/>
      <c r="AL202" s="42"/>
      <c r="AM202" s="42"/>
      <c r="AP202" s="42"/>
      <c r="AQ202" s="42"/>
      <c r="AT202" s="42"/>
      <c r="AU202" s="42"/>
    </row>
    <row r="203" spans="29:47" s="89" customFormat="1" ht="15">
      <c r="AC203" s="42"/>
      <c r="AD203" s="42"/>
      <c r="AG203" s="42"/>
      <c r="AH203" s="42"/>
      <c r="AK203" s="42"/>
      <c r="AL203" s="42"/>
      <c r="AM203" s="42"/>
      <c r="AP203" s="42"/>
      <c r="AQ203" s="42"/>
      <c r="AT203" s="42"/>
      <c r="AU203" s="42"/>
    </row>
    <row r="204" spans="29:47" s="89" customFormat="1" ht="15">
      <c r="AC204" s="42"/>
      <c r="AD204" s="42"/>
      <c r="AG204" s="42"/>
      <c r="AH204" s="42"/>
      <c r="AK204" s="42"/>
      <c r="AL204" s="42"/>
      <c r="AM204" s="42"/>
      <c r="AP204" s="42"/>
      <c r="AQ204" s="42"/>
      <c r="AT204" s="42"/>
      <c r="AU204" s="42"/>
    </row>
    <row r="205" spans="29:47" s="89" customFormat="1" ht="15">
      <c r="AC205" s="42"/>
      <c r="AD205" s="42"/>
      <c r="AG205" s="42"/>
      <c r="AH205" s="42"/>
      <c r="AK205" s="42"/>
      <c r="AL205" s="42"/>
      <c r="AM205" s="42"/>
      <c r="AP205" s="42"/>
      <c r="AQ205" s="42"/>
      <c r="AT205" s="42"/>
      <c r="AU205" s="42"/>
    </row>
    <row r="206" spans="29:47" s="89" customFormat="1" ht="15">
      <c r="AC206" s="42"/>
      <c r="AD206" s="42"/>
      <c r="AG206" s="42"/>
      <c r="AH206" s="42"/>
      <c r="AK206" s="42"/>
      <c r="AL206" s="42"/>
      <c r="AM206" s="42"/>
      <c r="AP206" s="42"/>
      <c r="AQ206" s="42"/>
      <c r="AT206" s="42"/>
      <c r="AU206" s="42"/>
    </row>
    <row r="207" spans="29:47" s="89" customFormat="1" ht="15">
      <c r="AC207" s="42"/>
      <c r="AD207" s="42"/>
      <c r="AG207" s="42"/>
      <c r="AH207" s="42"/>
      <c r="AK207" s="42"/>
      <c r="AL207" s="42"/>
      <c r="AM207" s="42"/>
      <c r="AP207" s="42"/>
      <c r="AQ207" s="42"/>
      <c r="AT207" s="42"/>
      <c r="AU207" s="42"/>
    </row>
    <row r="208" spans="29:47" s="89" customFormat="1" ht="15">
      <c r="AC208" s="42"/>
      <c r="AD208" s="42"/>
      <c r="AG208" s="42"/>
      <c r="AH208" s="42"/>
      <c r="AK208" s="42"/>
      <c r="AL208" s="42"/>
      <c r="AM208" s="42"/>
      <c r="AP208" s="42"/>
      <c r="AQ208" s="42"/>
      <c r="AT208" s="42"/>
      <c r="AU208" s="42"/>
    </row>
    <row r="209" spans="29:47" s="89" customFormat="1" ht="15">
      <c r="AC209" s="42"/>
      <c r="AD209" s="42"/>
      <c r="AG209" s="42"/>
      <c r="AH209" s="42"/>
      <c r="AK209" s="42"/>
      <c r="AL209" s="42"/>
      <c r="AM209" s="42"/>
      <c r="AP209" s="42"/>
      <c r="AQ209" s="42"/>
      <c r="AT209" s="42"/>
      <c r="AU209" s="42"/>
    </row>
    <row r="210" spans="29:47" s="89" customFormat="1" ht="15">
      <c r="AC210" s="42"/>
      <c r="AD210" s="42"/>
      <c r="AG210" s="42"/>
      <c r="AH210" s="42"/>
      <c r="AK210" s="42"/>
      <c r="AL210" s="42"/>
      <c r="AM210" s="42"/>
      <c r="AP210" s="42"/>
      <c r="AQ210" s="42"/>
      <c r="AT210" s="42"/>
      <c r="AU210" s="42"/>
    </row>
    <row r="211" spans="29:47" s="89" customFormat="1" ht="15">
      <c r="AC211" s="42"/>
      <c r="AD211" s="42"/>
      <c r="AG211" s="42"/>
      <c r="AH211" s="42"/>
      <c r="AK211" s="42"/>
      <c r="AL211" s="42"/>
      <c r="AM211" s="42"/>
      <c r="AP211" s="42"/>
      <c r="AQ211" s="42"/>
      <c r="AT211" s="42"/>
      <c r="AU211" s="42"/>
    </row>
    <row r="212" spans="29:47" s="89" customFormat="1" ht="15">
      <c r="AC212" s="42"/>
      <c r="AD212" s="42"/>
      <c r="AG212" s="42"/>
      <c r="AH212" s="42"/>
      <c r="AK212" s="42"/>
      <c r="AL212" s="42"/>
      <c r="AM212" s="42"/>
      <c r="AP212" s="42"/>
      <c r="AQ212" s="42"/>
      <c r="AT212" s="42"/>
      <c r="AU212" s="42"/>
    </row>
    <row r="213" spans="29:47" s="89" customFormat="1" ht="15">
      <c r="AC213" s="42"/>
      <c r="AD213" s="42"/>
      <c r="AG213" s="42"/>
      <c r="AH213" s="42"/>
      <c r="AK213" s="42"/>
      <c r="AL213" s="42"/>
      <c r="AM213" s="42"/>
      <c r="AP213" s="42"/>
      <c r="AQ213" s="42"/>
      <c r="AT213" s="42"/>
      <c r="AU213" s="42"/>
    </row>
    <row r="214" spans="29:47" s="89" customFormat="1" ht="15">
      <c r="AC214" s="42"/>
      <c r="AD214" s="42"/>
      <c r="AG214" s="42"/>
      <c r="AH214" s="42"/>
      <c r="AK214" s="42"/>
      <c r="AL214" s="42"/>
      <c r="AM214" s="42"/>
      <c r="AP214" s="42"/>
      <c r="AQ214" s="42"/>
      <c r="AT214" s="42"/>
      <c r="AU214" s="42"/>
    </row>
    <row r="215" spans="29:47" s="89" customFormat="1" ht="15">
      <c r="AC215" s="42"/>
      <c r="AD215" s="42"/>
      <c r="AG215" s="42"/>
      <c r="AH215" s="42"/>
      <c r="AK215" s="42"/>
      <c r="AL215" s="42"/>
      <c r="AM215" s="42"/>
      <c r="AP215" s="42"/>
      <c r="AQ215" s="42"/>
      <c r="AT215" s="42"/>
      <c r="AU215" s="42"/>
    </row>
    <row r="216" spans="29:47" s="89" customFormat="1" ht="15">
      <c r="AC216" s="42"/>
      <c r="AD216" s="42"/>
      <c r="AG216" s="42"/>
      <c r="AH216" s="42"/>
      <c r="AK216" s="42"/>
      <c r="AL216" s="42"/>
      <c r="AM216" s="42"/>
      <c r="AP216" s="42"/>
      <c r="AQ216" s="42"/>
      <c r="AT216" s="42"/>
      <c r="AU216" s="42"/>
    </row>
    <row r="217" spans="29:47" s="89" customFormat="1" ht="15">
      <c r="AC217" s="42"/>
      <c r="AD217" s="42"/>
      <c r="AG217" s="42"/>
      <c r="AH217" s="42"/>
      <c r="AK217" s="42"/>
      <c r="AL217" s="42"/>
      <c r="AM217" s="42"/>
      <c r="AP217" s="42"/>
      <c r="AQ217" s="42"/>
      <c r="AT217" s="42"/>
      <c r="AU217" s="42"/>
    </row>
    <row r="218" spans="29:47" s="89" customFormat="1" ht="15">
      <c r="AC218" s="42"/>
      <c r="AD218" s="42"/>
      <c r="AG218" s="42"/>
      <c r="AH218" s="42"/>
      <c r="AK218" s="42"/>
      <c r="AL218" s="42"/>
      <c r="AM218" s="42"/>
      <c r="AP218" s="42"/>
      <c r="AQ218" s="42"/>
      <c r="AT218" s="42"/>
      <c r="AU218" s="42"/>
    </row>
    <row r="219" spans="29:47" s="89" customFormat="1" ht="15">
      <c r="AC219" s="42"/>
      <c r="AD219" s="42"/>
      <c r="AG219" s="42"/>
      <c r="AH219" s="42"/>
      <c r="AK219" s="42"/>
      <c r="AL219" s="42"/>
      <c r="AM219" s="42"/>
      <c r="AP219" s="42"/>
      <c r="AQ219" s="42"/>
      <c r="AT219" s="42"/>
      <c r="AU219" s="42"/>
    </row>
    <row r="220" spans="29:47" s="89" customFormat="1" ht="15">
      <c r="AC220" s="42"/>
      <c r="AD220" s="42"/>
      <c r="AG220" s="42"/>
      <c r="AH220" s="42"/>
      <c r="AK220" s="42"/>
      <c r="AL220" s="42"/>
      <c r="AM220" s="42"/>
      <c r="AP220" s="42"/>
      <c r="AQ220" s="42"/>
      <c r="AT220" s="42"/>
      <c r="AU220" s="42"/>
    </row>
    <row r="221" spans="29:47" s="89" customFormat="1" ht="15">
      <c r="AC221" s="42"/>
      <c r="AD221" s="42"/>
      <c r="AG221" s="42"/>
      <c r="AH221" s="42"/>
      <c r="AK221" s="42"/>
      <c r="AL221" s="42"/>
      <c r="AM221" s="42"/>
      <c r="AP221" s="42"/>
      <c r="AQ221" s="42"/>
      <c r="AT221" s="42"/>
      <c r="AU221" s="42"/>
    </row>
    <row r="222" spans="29:47" s="89" customFormat="1" ht="15">
      <c r="AC222" s="42"/>
      <c r="AD222" s="42"/>
      <c r="AG222" s="42"/>
      <c r="AH222" s="42"/>
      <c r="AK222" s="42"/>
      <c r="AL222" s="42"/>
      <c r="AM222" s="42"/>
      <c r="AP222" s="42"/>
      <c r="AQ222" s="42"/>
      <c r="AT222" s="42"/>
      <c r="AU222" s="42"/>
    </row>
    <row r="223" spans="29:47" s="89" customFormat="1" ht="15">
      <c r="AC223" s="42"/>
      <c r="AD223" s="42"/>
      <c r="AG223" s="42"/>
      <c r="AH223" s="42"/>
      <c r="AK223" s="42"/>
      <c r="AL223" s="42"/>
      <c r="AM223" s="42"/>
      <c r="AP223" s="42"/>
      <c r="AQ223" s="42"/>
      <c r="AT223" s="42"/>
      <c r="AU223" s="42"/>
    </row>
    <row r="224" spans="29:47" s="89" customFormat="1" ht="15">
      <c r="AC224" s="42"/>
      <c r="AD224" s="42"/>
      <c r="AG224" s="42"/>
      <c r="AH224" s="42"/>
      <c r="AK224" s="42"/>
      <c r="AL224" s="42"/>
      <c r="AM224" s="42"/>
      <c r="AP224" s="42"/>
      <c r="AQ224" s="42"/>
      <c r="AT224" s="42"/>
      <c r="AU224" s="42"/>
    </row>
    <row r="225" spans="29:47" s="89" customFormat="1" ht="15">
      <c r="AC225" s="42"/>
      <c r="AD225" s="42"/>
      <c r="AG225" s="42"/>
      <c r="AH225" s="42"/>
      <c r="AK225" s="42"/>
      <c r="AL225" s="42"/>
      <c r="AM225" s="42"/>
      <c r="AP225" s="42"/>
      <c r="AQ225" s="42"/>
      <c r="AT225" s="42"/>
      <c r="AU225" s="42"/>
    </row>
    <row r="226" spans="29:47" s="89" customFormat="1" ht="15">
      <c r="AC226" s="42"/>
      <c r="AD226" s="42"/>
      <c r="AG226" s="42"/>
      <c r="AH226" s="42"/>
      <c r="AK226" s="42"/>
      <c r="AL226" s="42"/>
      <c r="AM226" s="42"/>
      <c r="AP226" s="42"/>
      <c r="AQ226" s="42"/>
      <c r="AT226" s="42"/>
      <c r="AU226" s="42"/>
    </row>
    <row r="227" spans="29:47" s="89" customFormat="1" ht="15">
      <c r="AC227" s="42"/>
      <c r="AD227" s="42"/>
      <c r="AG227" s="42"/>
      <c r="AH227" s="42"/>
      <c r="AK227" s="42"/>
      <c r="AL227" s="42"/>
      <c r="AM227" s="42"/>
      <c r="AP227" s="42"/>
      <c r="AQ227" s="42"/>
      <c r="AT227" s="42"/>
      <c r="AU227" s="42"/>
    </row>
    <row r="228" spans="29:47" s="89" customFormat="1" ht="15">
      <c r="AC228" s="42"/>
      <c r="AD228" s="42"/>
      <c r="AG228" s="42"/>
      <c r="AH228" s="42"/>
      <c r="AK228" s="42"/>
      <c r="AL228" s="42"/>
      <c r="AM228" s="42"/>
      <c r="AP228" s="42"/>
      <c r="AQ228" s="42"/>
      <c r="AT228" s="42"/>
      <c r="AU228" s="42"/>
    </row>
    <row r="229" spans="29:47" s="89" customFormat="1" ht="15">
      <c r="AC229" s="42"/>
      <c r="AD229" s="42"/>
      <c r="AG229" s="42"/>
      <c r="AH229" s="42"/>
      <c r="AK229" s="42"/>
      <c r="AL229" s="42"/>
      <c r="AM229" s="42"/>
      <c r="AP229" s="42"/>
      <c r="AQ229" s="42"/>
      <c r="AT229" s="42"/>
      <c r="AU229" s="42"/>
    </row>
    <row r="230" spans="29:47" s="89" customFormat="1" ht="15">
      <c r="AC230" s="42"/>
      <c r="AD230" s="42"/>
      <c r="AG230" s="42"/>
      <c r="AH230" s="42"/>
      <c r="AK230" s="42"/>
      <c r="AL230" s="42"/>
      <c r="AM230" s="42"/>
      <c r="AP230" s="42"/>
      <c r="AQ230" s="42"/>
      <c r="AT230" s="42"/>
      <c r="AU230" s="42"/>
    </row>
    <row r="231" spans="29:47" s="89" customFormat="1" ht="15">
      <c r="AC231" s="42"/>
      <c r="AD231" s="42"/>
      <c r="AG231" s="42"/>
      <c r="AH231" s="42"/>
      <c r="AK231" s="42"/>
      <c r="AL231" s="42"/>
      <c r="AM231" s="42"/>
      <c r="AP231" s="42"/>
      <c r="AQ231" s="42"/>
      <c r="AT231" s="42"/>
      <c r="AU231" s="42"/>
    </row>
    <row r="232" spans="29:47" s="89" customFormat="1" ht="15">
      <c r="AC232" s="42"/>
      <c r="AD232" s="42"/>
      <c r="AG232" s="42"/>
      <c r="AH232" s="42"/>
      <c r="AK232" s="42"/>
      <c r="AL232" s="42"/>
      <c r="AM232" s="42"/>
      <c r="AP232" s="42"/>
      <c r="AQ232" s="42"/>
      <c r="AT232" s="42"/>
      <c r="AU232" s="42"/>
    </row>
    <row r="233" spans="29:47" s="89" customFormat="1" ht="15">
      <c r="AC233" s="42"/>
      <c r="AD233" s="42"/>
      <c r="AG233" s="42"/>
      <c r="AH233" s="42"/>
      <c r="AK233" s="42"/>
      <c r="AL233" s="42"/>
      <c r="AM233" s="42"/>
      <c r="AP233" s="42"/>
      <c r="AQ233" s="42"/>
      <c r="AT233" s="42"/>
      <c r="AU233" s="42"/>
    </row>
    <row r="234" spans="29:47" s="89" customFormat="1" ht="15">
      <c r="AC234" s="42"/>
      <c r="AD234" s="42"/>
      <c r="AG234" s="42"/>
      <c r="AH234" s="42"/>
      <c r="AK234" s="42"/>
      <c r="AL234" s="42"/>
      <c r="AM234" s="42"/>
      <c r="AP234" s="42"/>
      <c r="AQ234" s="42"/>
      <c r="AT234" s="42"/>
      <c r="AU234" s="42"/>
    </row>
    <row r="235" spans="29:47" s="89" customFormat="1" ht="15">
      <c r="AC235" s="42"/>
      <c r="AD235" s="42"/>
      <c r="AG235" s="42"/>
      <c r="AH235" s="42"/>
      <c r="AK235" s="42"/>
      <c r="AL235" s="42"/>
      <c r="AM235" s="42"/>
      <c r="AP235" s="42"/>
      <c r="AQ235" s="42"/>
      <c r="AT235" s="42"/>
      <c r="AU235" s="42"/>
    </row>
    <row r="236" spans="29:47" s="89" customFormat="1" ht="15">
      <c r="AC236" s="42"/>
      <c r="AD236" s="42"/>
      <c r="AG236" s="42"/>
      <c r="AH236" s="42"/>
      <c r="AK236" s="42"/>
      <c r="AL236" s="42"/>
      <c r="AM236" s="42"/>
      <c r="AP236" s="42"/>
      <c r="AQ236" s="42"/>
      <c r="AT236" s="42"/>
      <c r="AU236" s="42"/>
    </row>
    <row r="237" spans="29:47" s="89" customFormat="1" ht="15">
      <c r="AC237" s="42"/>
      <c r="AD237" s="42"/>
      <c r="AG237" s="42"/>
      <c r="AH237" s="42"/>
      <c r="AK237" s="42"/>
      <c r="AL237" s="42"/>
      <c r="AM237" s="42"/>
      <c r="AP237" s="42"/>
      <c r="AQ237" s="42"/>
      <c r="AT237" s="42"/>
      <c r="AU237" s="42"/>
    </row>
    <row r="238" spans="29:47" s="89" customFormat="1" ht="15">
      <c r="AC238" s="42"/>
      <c r="AD238" s="42"/>
      <c r="AG238" s="42"/>
      <c r="AH238" s="42"/>
      <c r="AK238" s="42"/>
      <c r="AL238" s="42"/>
      <c r="AM238" s="42"/>
      <c r="AP238" s="42"/>
      <c r="AQ238" s="42"/>
      <c r="AT238" s="42"/>
      <c r="AU238" s="42"/>
    </row>
    <row r="239" spans="29:47" s="89" customFormat="1" ht="15">
      <c r="AC239" s="42"/>
      <c r="AD239" s="42"/>
      <c r="AG239" s="42"/>
      <c r="AH239" s="42"/>
      <c r="AK239" s="42"/>
      <c r="AL239" s="42"/>
      <c r="AM239" s="42"/>
      <c r="AP239" s="42"/>
      <c r="AQ239" s="42"/>
      <c r="AT239" s="42"/>
      <c r="AU239" s="42"/>
    </row>
    <row r="240" spans="29:47" s="89" customFormat="1" ht="15">
      <c r="AC240" s="42"/>
      <c r="AD240" s="42"/>
      <c r="AG240" s="42"/>
      <c r="AH240" s="42"/>
      <c r="AK240" s="42"/>
      <c r="AL240" s="42"/>
      <c r="AM240" s="42"/>
      <c r="AP240" s="42"/>
      <c r="AQ240" s="42"/>
      <c r="AT240" s="42"/>
      <c r="AU240" s="42"/>
    </row>
    <row r="241" spans="29:47" s="89" customFormat="1" ht="15">
      <c r="AC241" s="42"/>
      <c r="AD241" s="42"/>
      <c r="AG241" s="42"/>
      <c r="AH241" s="42"/>
      <c r="AK241" s="42"/>
      <c r="AL241" s="42"/>
      <c r="AM241" s="42"/>
      <c r="AP241" s="42"/>
      <c r="AQ241" s="42"/>
      <c r="AT241" s="42"/>
      <c r="AU241" s="42"/>
    </row>
    <row r="242" spans="29:47" s="89" customFormat="1" ht="15">
      <c r="AC242" s="42"/>
      <c r="AD242" s="42"/>
      <c r="AG242" s="42"/>
      <c r="AH242" s="42"/>
      <c r="AK242" s="42"/>
      <c r="AL242" s="42"/>
      <c r="AM242" s="42"/>
      <c r="AP242" s="42"/>
      <c r="AQ242" s="42"/>
      <c r="AT242" s="42"/>
      <c r="AU242" s="42"/>
    </row>
    <row r="243" spans="29:47" s="89" customFormat="1" ht="15">
      <c r="AC243" s="42"/>
      <c r="AD243" s="42"/>
      <c r="AG243" s="42"/>
      <c r="AH243" s="42"/>
      <c r="AK243" s="42"/>
      <c r="AL243" s="42"/>
      <c r="AM243" s="42"/>
      <c r="AP243" s="42"/>
      <c r="AQ243" s="42"/>
      <c r="AT243" s="42"/>
      <c r="AU243" s="42"/>
    </row>
    <row r="244" spans="29:47" s="89" customFormat="1" ht="15">
      <c r="AC244" s="42"/>
      <c r="AD244" s="42"/>
      <c r="AG244" s="42"/>
      <c r="AH244" s="42"/>
      <c r="AK244" s="42"/>
      <c r="AL244" s="42"/>
      <c r="AM244" s="42"/>
      <c r="AP244" s="42"/>
      <c r="AQ244" s="42"/>
      <c r="AT244" s="42"/>
      <c r="AU244" s="42"/>
    </row>
    <row r="245" spans="29:47" s="89" customFormat="1" ht="15">
      <c r="AC245" s="42"/>
      <c r="AD245" s="42"/>
      <c r="AG245" s="42"/>
      <c r="AH245" s="42"/>
      <c r="AK245" s="42"/>
      <c r="AL245" s="42"/>
      <c r="AM245" s="42"/>
      <c r="AP245" s="42"/>
      <c r="AQ245" s="42"/>
      <c r="AT245" s="42"/>
      <c r="AU245" s="42"/>
    </row>
    <row r="246" spans="29:47" s="89" customFormat="1" ht="15">
      <c r="AC246" s="42"/>
      <c r="AD246" s="42"/>
      <c r="AG246" s="42"/>
      <c r="AH246" s="42"/>
      <c r="AK246" s="42"/>
      <c r="AL246" s="42"/>
      <c r="AM246" s="42"/>
      <c r="AP246" s="42"/>
      <c r="AQ246" s="42"/>
      <c r="AT246" s="42"/>
      <c r="AU246" s="42"/>
    </row>
    <row r="247" spans="29:47" s="89" customFormat="1" ht="15">
      <c r="AC247" s="42"/>
      <c r="AD247" s="42"/>
      <c r="AG247" s="42"/>
      <c r="AH247" s="42"/>
      <c r="AK247" s="42"/>
      <c r="AL247" s="42"/>
      <c r="AM247" s="42"/>
      <c r="AP247" s="42"/>
      <c r="AQ247" s="42"/>
      <c r="AT247" s="42"/>
      <c r="AU247" s="42"/>
    </row>
    <row r="248" spans="29:47" s="89" customFormat="1" ht="15">
      <c r="AC248" s="42"/>
      <c r="AD248" s="42"/>
      <c r="AG248" s="42"/>
      <c r="AH248" s="42"/>
      <c r="AK248" s="42"/>
      <c r="AL248" s="42"/>
      <c r="AM248" s="42"/>
      <c r="AP248" s="42"/>
      <c r="AQ248" s="42"/>
      <c r="AT248" s="42"/>
      <c r="AU248" s="42"/>
    </row>
    <row r="249" spans="29:47" s="89" customFormat="1" ht="15">
      <c r="AC249" s="42"/>
      <c r="AD249" s="42"/>
      <c r="AG249" s="42"/>
      <c r="AH249" s="42"/>
      <c r="AK249" s="42"/>
      <c r="AL249" s="42"/>
      <c r="AM249" s="42"/>
      <c r="AP249" s="42"/>
      <c r="AQ249" s="42"/>
      <c r="AT249" s="42"/>
      <c r="AU249" s="42"/>
    </row>
    <row r="250" spans="29:47" s="89" customFormat="1" ht="15">
      <c r="AC250" s="42"/>
      <c r="AD250" s="42"/>
      <c r="AG250" s="42"/>
      <c r="AH250" s="42"/>
      <c r="AK250" s="42"/>
      <c r="AL250" s="42"/>
      <c r="AM250" s="42"/>
      <c r="AP250" s="42"/>
      <c r="AQ250" s="42"/>
      <c r="AT250" s="42"/>
      <c r="AU250" s="42"/>
    </row>
    <row r="251" spans="29:47" s="89" customFormat="1" ht="15">
      <c r="AC251" s="42"/>
      <c r="AD251" s="42"/>
      <c r="AG251" s="42"/>
      <c r="AH251" s="42"/>
      <c r="AK251" s="42"/>
      <c r="AL251" s="42"/>
      <c r="AM251" s="42"/>
      <c r="AP251" s="42"/>
      <c r="AQ251" s="42"/>
      <c r="AT251" s="42"/>
      <c r="AU251" s="42"/>
    </row>
    <row r="252" spans="29:47" s="89" customFormat="1" ht="15">
      <c r="AC252" s="42"/>
      <c r="AD252" s="42"/>
      <c r="AG252" s="42"/>
      <c r="AH252" s="42"/>
      <c r="AK252" s="42"/>
      <c r="AL252" s="42"/>
      <c r="AM252" s="42"/>
      <c r="AP252" s="42"/>
      <c r="AQ252" s="42"/>
      <c r="AT252" s="42"/>
      <c r="AU252" s="42"/>
    </row>
    <row r="253" spans="29:47" s="89" customFormat="1" ht="15">
      <c r="AC253" s="42"/>
      <c r="AD253" s="42"/>
      <c r="AG253" s="42"/>
      <c r="AH253" s="42"/>
      <c r="AK253" s="42"/>
      <c r="AL253" s="42"/>
      <c r="AM253" s="42"/>
      <c r="AP253" s="42"/>
      <c r="AQ253" s="42"/>
      <c r="AT253" s="42"/>
      <c r="AU253" s="42"/>
    </row>
    <row r="254" spans="29:47" s="89" customFormat="1" ht="15">
      <c r="AC254" s="42"/>
      <c r="AD254" s="42"/>
      <c r="AG254" s="42"/>
      <c r="AH254" s="42"/>
      <c r="AK254" s="42"/>
      <c r="AL254" s="42"/>
      <c r="AM254" s="42"/>
      <c r="AP254" s="42"/>
      <c r="AQ254" s="42"/>
      <c r="AT254" s="42"/>
      <c r="AU254" s="42"/>
    </row>
    <row r="255" spans="29:47" s="89" customFormat="1" ht="15">
      <c r="AC255" s="42"/>
      <c r="AD255" s="42"/>
      <c r="AG255" s="42"/>
      <c r="AH255" s="42"/>
      <c r="AK255" s="42"/>
      <c r="AL255" s="42"/>
      <c r="AM255" s="42"/>
      <c r="AP255" s="42"/>
      <c r="AQ255" s="42"/>
      <c r="AT255" s="42"/>
      <c r="AU255" s="42"/>
    </row>
    <row r="256" spans="29:47" s="89" customFormat="1" ht="15">
      <c r="AC256" s="42"/>
      <c r="AD256" s="42"/>
      <c r="AG256" s="42"/>
      <c r="AH256" s="42"/>
      <c r="AK256" s="42"/>
      <c r="AL256" s="42"/>
      <c r="AM256" s="42"/>
      <c r="AP256" s="42"/>
      <c r="AQ256" s="42"/>
      <c r="AT256" s="42"/>
      <c r="AU256" s="42"/>
    </row>
    <row r="257" spans="29:47" s="89" customFormat="1" ht="15">
      <c r="AC257" s="42"/>
      <c r="AD257" s="42"/>
      <c r="AG257" s="42"/>
      <c r="AH257" s="42"/>
      <c r="AK257" s="42"/>
      <c r="AL257" s="42"/>
      <c r="AM257" s="42"/>
      <c r="AP257" s="42"/>
      <c r="AQ257" s="42"/>
      <c r="AT257" s="42"/>
      <c r="AU257" s="42"/>
    </row>
    <row r="258" spans="29:47" s="89" customFormat="1" ht="15">
      <c r="AC258" s="42"/>
      <c r="AD258" s="42"/>
      <c r="AG258" s="42"/>
      <c r="AH258" s="42"/>
      <c r="AK258" s="42"/>
      <c r="AL258" s="42"/>
      <c r="AM258" s="42"/>
      <c r="AP258" s="42"/>
      <c r="AQ258" s="42"/>
      <c r="AT258" s="42"/>
      <c r="AU258" s="42"/>
    </row>
    <row r="259" spans="29:47" s="89" customFormat="1" ht="15">
      <c r="AC259" s="42"/>
      <c r="AD259" s="42"/>
      <c r="AG259" s="42"/>
      <c r="AH259" s="42"/>
      <c r="AK259" s="42"/>
      <c r="AL259" s="42"/>
      <c r="AM259" s="42"/>
      <c r="AP259" s="42"/>
      <c r="AQ259" s="42"/>
      <c r="AT259" s="42"/>
      <c r="AU259" s="42"/>
    </row>
    <row r="260" spans="29:47" s="89" customFormat="1" ht="15">
      <c r="AC260" s="42"/>
      <c r="AD260" s="42"/>
      <c r="AG260" s="42"/>
      <c r="AH260" s="42"/>
      <c r="AK260" s="42"/>
      <c r="AL260" s="42"/>
      <c r="AM260" s="42"/>
      <c r="AP260" s="42"/>
      <c r="AQ260" s="42"/>
      <c r="AT260" s="42"/>
      <c r="AU260" s="42"/>
    </row>
    <row r="261" spans="29:47" s="89" customFormat="1" ht="15">
      <c r="AC261" s="42"/>
      <c r="AD261" s="42"/>
      <c r="AG261" s="42"/>
      <c r="AH261" s="42"/>
      <c r="AK261" s="42"/>
      <c r="AL261" s="42"/>
      <c r="AM261" s="42"/>
      <c r="AP261" s="42"/>
      <c r="AQ261" s="42"/>
      <c r="AT261" s="42"/>
      <c r="AU261" s="42"/>
    </row>
    <row r="262" spans="29:47" s="89" customFormat="1" ht="15">
      <c r="AC262" s="42"/>
      <c r="AD262" s="42"/>
      <c r="AG262" s="42"/>
      <c r="AH262" s="42"/>
      <c r="AK262" s="42"/>
      <c r="AL262" s="42"/>
      <c r="AM262" s="42"/>
      <c r="AP262" s="42"/>
      <c r="AQ262" s="42"/>
      <c r="AT262" s="42"/>
      <c r="AU262" s="42"/>
    </row>
    <row r="263" spans="29:47" s="89" customFormat="1" ht="15">
      <c r="AC263" s="42"/>
      <c r="AD263" s="42"/>
      <c r="AG263" s="42"/>
      <c r="AH263" s="42"/>
      <c r="AK263" s="42"/>
      <c r="AL263" s="42"/>
      <c r="AM263" s="42"/>
      <c r="AP263" s="42"/>
      <c r="AQ263" s="42"/>
      <c r="AT263" s="42"/>
      <c r="AU263" s="42"/>
    </row>
    <row r="264" spans="29:47" s="89" customFormat="1" ht="15">
      <c r="AC264" s="42"/>
      <c r="AD264" s="42"/>
      <c r="AG264" s="42"/>
      <c r="AH264" s="42"/>
      <c r="AK264" s="42"/>
      <c r="AL264" s="42"/>
      <c r="AM264" s="42"/>
      <c r="AP264" s="42"/>
      <c r="AQ264" s="42"/>
      <c r="AT264" s="42"/>
      <c r="AU264" s="42"/>
    </row>
    <row r="265" spans="29:47" s="89" customFormat="1" ht="15">
      <c r="AC265" s="42"/>
      <c r="AD265" s="42"/>
      <c r="AG265" s="42"/>
      <c r="AH265" s="42"/>
      <c r="AK265" s="42"/>
      <c r="AL265" s="42"/>
      <c r="AM265" s="42"/>
      <c r="AP265" s="42"/>
      <c r="AQ265" s="42"/>
      <c r="AT265" s="42"/>
      <c r="AU265" s="42"/>
    </row>
    <row r="266" spans="29:47" s="89" customFormat="1" ht="15">
      <c r="AC266" s="42"/>
      <c r="AD266" s="42"/>
      <c r="AG266" s="42"/>
      <c r="AH266" s="42"/>
      <c r="AK266" s="42"/>
      <c r="AL266" s="42"/>
      <c r="AM266" s="42"/>
      <c r="AP266" s="42"/>
      <c r="AQ266" s="42"/>
      <c r="AT266" s="42"/>
      <c r="AU266" s="42"/>
    </row>
    <row r="267" spans="29:47" s="89" customFormat="1" ht="15">
      <c r="AC267" s="42"/>
      <c r="AD267" s="42"/>
      <c r="AG267" s="42"/>
      <c r="AH267" s="42"/>
      <c r="AK267" s="42"/>
      <c r="AL267" s="42"/>
      <c r="AM267" s="42"/>
      <c r="AP267" s="42"/>
      <c r="AQ267" s="42"/>
      <c r="AT267" s="42"/>
      <c r="AU267" s="42"/>
    </row>
    <row r="268" spans="29:47" s="89" customFormat="1" ht="15">
      <c r="AC268" s="42"/>
      <c r="AD268" s="42"/>
      <c r="AG268" s="42"/>
      <c r="AH268" s="42"/>
      <c r="AK268" s="42"/>
      <c r="AL268" s="42"/>
      <c r="AM268" s="42"/>
      <c r="AP268" s="42"/>
      <c r="AQ268" s="42"/>
      <c r="AT268" s="42"/>
      <c r="AU268" s="42"/>
    </row>
    <row r="269" spans="29:47" s="89" customFormat="1" ht="15">
      <c r="AC269" s="42"/>
      <c r="AD269" s="42"/>
      <c r="AG269" s="42"/>
      <c r="AH269" s="42"/>
      <c r="AK269" s="42"/>
      <c r="AL269" s="42"/>
      <c r="AM269" s="42"/>
      <c r="AP269" s="42"/>
      <c r="AQ269" s="42"/>
      <c r="AT269" s="42"/>
      <c r="AU269" s="42"/>
    </row>
    <row r="270" spans="29:47" s="89" customFormat="1" ht="15">
      <c r="AC270" s="42"/>
      <c r="AD270" s="42"/>
      <c r="AG270" s="42"/>
      <c r="AH270" s="42"/>
      <c r="AK270" s="42"/>
      <c r="AL270" s="42"/>
      <c r="AM270" s="42"/>
      <c r="AP270" s="42"/>
      <c r="AQ270" s="42"/>
      <c r="AT270" s="42"/>
      <c r="AU270" s="42"/>
    </row>
    <row r="271" spans="29:47" s="89" customFormat="1" ht="15">
      <c r="AC271" s="42"/>
      <c r="AD271" s="42"/>
      <c r="AG271" s="42"/>
      <c r="AH271" s="42"/>
      <c r="AK271" s="42"/>
      <c r="AL271" s="42"/>
      <c r="AM271" s="42"/>
      <c r="AP271" s="42"/>
      <c r="AQ271" s="42"/>
      <c r="AT271" s="42"/>
      <c r="AU271" s="42"/>
    </row>
    <row r="272" spans="29:47" s="89" customFormat="1" ht="15">
      <c r="AC272" s="42"/>
      <c r="AD272" s="42"/>
      <c r="AG272" s="42"/>
      <c r="AH272" s="42"/>
      <c r="AK272" s="42"/>
      <c r="AL272" s="42"/>
      <c r="AM272" s="42"/>
      <c r="AP272" s="42"/>
      <c r="AQ272" s="42"/>
      <c r="AT272" s="42"/>
      <c r="AU272" s="42"/>
    </row>
    <row r="273" spans="29:47" s="89" customFormat="1" ht="15">
      <c r="AC273" s="42"/>
      <c r="AD273" s="42"/>
      <c r="AG273" s="42"/>
      <c r="AH273" s="42"/>
      <c r="AK273" s="42"/>
      <c r="AL273" s="42"/>
      <c r="AM273" s="42"/>
      <c r="AP273" s="42"/>
      <c r="AQ273" s="42"/>
      <c r="AT273" s="42"/>
      <c r="AU273" s="42"/>
    </row>
    <row r="274" spans="29:47" s="89" customFormat="1" ht="15">
      <c r="AC274" s="42"/>
      <c r="AD274" s="42"/>
      <c r="AG274" s="42"/>
      <c r="AH274" s="42"/>
      <c r="AK274" s="42"/>
      <c r="AL274" s="42"/>
      <c r="AM274" s="42"/>
      <c r="AP274" s="42"/>
      <c r="AQ274" s="42"/>
      <c r="AT274" s="42"/>
      <c r="AU274" s="42"/>
    </row>
    <row r="275" spans="29:47" s="89" customFormat="1" ht="15">
      <c r="AC275" s="42"/>
      <c r="AD275" s="42"/>
      <c r="AG275" s="42"/>
      <c r="AH275" s="42"/>
      <c r="AK275" s="42"/>
      <c r="AL275" s="42"/>
      <c r="AM275" s="42"/>
      <c r="AP275" s="42"/>
      <c r="AQ275" s="42"/>
      <c r="AT275" s="42"/>
      <c r="AU275" s="42"/>
    </row>
    <row r="276" spans="29:47" s="89" customFormat="1" ht="15">
      <c r="AC276" s="42"/>
      <c r="AD276" s="42"/>
      <c r="AG276" s="42"/>
      <c r="AH276" s="42"/>
      <c r="AK276" s="42"/>
      <c r="AL276" s="42"/>
      <c r="AM276" s="42"/>
      <c r="AP276" s="42"/>
      <c r="AQ276" s="42"/>
      <c r="AT276" s="42"/>
      <c r="AU276" s="42"/>
    </row>
    <row r="277" spans="29:47" s="89" customFormat="1" ht="15">
      <c r="AC277" s="42"/>
      <c r="AD277" s="42"/>
      <c r="AG277" s="42"/>
      <c r="AH277" s="42"/>
      <c r="AK277" s="42"/>
      <c r="AL277" s="42"/>
      <c r="AM277" s="42"/>
      <c r="AP277" s="42"/>
      <c r="AQ277" s="42"/>
      <c r="AT277" s="42"/>
      <c r="AU277" s="42"/>
    </row>
    <row r="278" spans="29:47" s="89" customFormat="1" ht="15">
      <c r="AC278" s="42"/>
      <c r="AD278" s="42"/>
      <c r="AG278" s="42"/>
      <c r="AH278" s="42"/>
      <c r="AK278" s="42"/>
      <c r="AL278" s="42"/>
      <c r="AM278" s="42"/>
      <c r="AP278" s="42"/>
      <c r="AQ278" s="42"/>
      <c r="AT278" s="42"/>
      <c r="AU278" s="42"/>
    </row>
    <row r="279" spans="29:47" s="89" customFormat="1" ht="15">
      <c r="AC279" s="42"/>
      <c r="AD279" s="42"/>
      <c r="AG279" s="42"/>
      <c r="AH279" s="42"/>
      <c r="AK279" s="42"/>
      <c r="AL279" s="42"/>
      <c r="AM279" s="42"/>
      <c r="AP279" s="42"/>
      <c r="AQ279" s="42"/>
      <c r="AT279" s="42"/>
      <c r="AU279" s="42"/>
    </row>
    <row r="280" spans="29:47" s="89" customFormat="1" ht="15">
      <c r="AC280" s="42"/>
      <c r="AD280" s="42"/>
      <c r="AG280" s="42"/>
      <c r="AH280" s="42"/>
      <c r="AK280" s="42"/>
      <c r="AL280" s="42"/>
      <c r="AM280" s="42"/>
      <c r="AP280" s="42"/>
      <c r="AQ280" s="42"/>
      <c r="AT280" s="42"/>
      <c r="AU280" s="42"/>
    </row>
    <row r="281" spans="29:47" s="89" customFormat="1" ht="15">
      <c r="AC281" s="42"/>
      <c r="AD281" s="42"/>
      <c r="AG281" s="42"/>
      <c r="AH281" s="42"/>
      <c r="AK281" s="42"/>
      <c r="AL281" s="42"/>
      <c r="AM281" s="42"/>
      <c r="AP281" s="42"/>
      <c r="AQ281" s="42"/>
      <c r="AT281" s="42"/>
      <c r="AU281" s="42"/>
    </row>
    <row r="282" spans="29:47" s="89" customFormat="1" ht="15">
      <c r="AC282" s="42"/>
      <c r="AD282" s="42"/>
      <c r="AG282" s="42"/>
      <c r="AH282" s="42"/>
      <c r="AK282" s="42"/>
      <c r="AL282" s="42"/>
      <c r="AM282" s="42"/>
      <c r="AP282" s="42"/>
      <c r="AQ282" s="42"/>
      <c r="AT282" s="42"/>
      <c r="AU282" s="42"/>
    </row>
    <row r="283" spans="29:47" s="89" customFormat="1" ht="15">
      <c r="AC283" s="42"/>
      <c r="AD283" s="42"/>
      <c r="AG283" s="42"/>
      <c r="AH283" s="42"/>
      <c r="AK283" s="42"/>
      <c r="AL283" s="42"/>
      <c r="AM283" s="42"/>
      <c r="AP283" s="42"/>
      <c r="AQ283" s="42"/>
      <c r="AT283" s="42"/>
      <c r="AU283" s="42"/>
    </row>
    <row r="284" spans="29:47" s="89" customFormat="1" ht="15">
      <c r="AC284" s="42"/>
      <c r="AD284" s="42"/>
      <c r="AG284" s="42"/>
      <c r="AH284" s="42"/>
      <c r="AK284" s="42"/>
      <c r="AL284" s="42"/>
      <c r="AM284" s="42"/>
      <c r="AP284" s="42"/>
      <c r="AQ284" s="42"/>
      <c r="AT284" s="42"/>
      <c r="AU284" s="42"/>
    </row>
    <row r="285" spans="29:47" s="89" customFormat="1" ht="15">
      <c r="AC285" s="42"/>
      <c r="AD285" s="42"/>
      <c r="AG285" s="42"/>
      <c r="AH285" s="42"/>
      <c r="AK285" s="42"/>
      <c r="AL285" s="42"/>
      <c r="AM285" s="42"/>
      <c r="AP285" s="42"/>
      <c r="AQ285" s="42"/>
      <c r="AT285" s="42"/>
      <c r="AU285" s="42"/>
    </row>
    <row r="286" spans="29:47" s="89" customFormat="1" ht="15">
      <c r="AC286" s="42"/>
      <c r="AD286" s="42"/>
      <c r="AG286" s="42"/>
      <c r="AH286" s="42"/>
      <c r="AK286" s="42"/>
      <c r="AL286" s="42"/>
      <c r="AM286" s="42"/>
      <c r="AP286" s="42"/>
      <c r="AQ286" s="42"/>
      <c r="AT286" s="42"/>
      <c r="AU286" s="42"/>
    </row>
    <row r="287" spans="29:47" s="89" customFormat="1" ht="15">
      <c r="AC287" s="42"/>
      <c r="AD287" s="42"/>
      <c r="AG287" s="42"/>
      <c r="AH287" s="42"/>
      <c r="AK287" s="42"/>
      <c r="AL287" s="42"/>
      <c r="AM287" s="42"/>
      <c r="AP287" s="42"/>
      <c r="AQ287" s="42"/>
      <c r="AT287" s="42"/>
      <c r="AU287" s="42"/>
    </row>
    <row r="288" spans="29:47" s="89" customFormat="1" ht="15">
      <c r="AC288" s="42"/>
      <c r="AD288" s="42"/>
      <c r="AG288" s="42"/>
      <c r="AH288" s="42"/>
      <c r="AK288" s="42"/>
      <c r="AL288" s="42"/>
      <c r="AM288" s="42"/>
      <c r="AP288" s="42"/>
      <c r="AQ288" s="42"/>
      <c r="AT288" s="42"/>
      <c r="AU288" s="42"/>
    </row>
    <row r="289" spans="29:47" s="89" customFormat="1" ht="15">
      <c r="AC289" s="42"/>
      <c r="AD289" s="42"/>
      <c r="AG289" s="42"/>
      <c r="AH289" s="42"/>
      <c r="AK289" s="42"/>
      <c r="AL289" s="42"/>
      <c r="AM289" s="42"/>
      <c r="AP289" s="42"/>
      <c r="AQ289" s="42"/>
      <c r="AT289" s="42"/>
      <c r="AU289" s="42"/>
    </row>
    <row r="290" spans="29:47" s="89" customFormat="1" ht="15">
      <c r="AC290" s="42"/>
      <c r="AD290" s="42"/>
      <c r="AG290" s="42"/>
      <c r="AH290" s="42"/>
      <c r="AK290" s="42"/>
      <c r="AL290" s="42"/>
      <c r="AM290" s="42"/>
      <c r="AP290" s="42"/>
      <c r="AQ290" s="42"/>
      <c r="AT290" s="42"/>
      <c r="AU290" s="42"/>
    </row>
    <row r="291" spans="29:47" s="89" customFormat="1" ht="15">
      <c r="AC291" s="42"/>
      <c r="AD291" s="42"/>
      <c r="AG291" s="42"/>
      <c r="AH291" s="42"/>
      <c r="AK291" s="42"/>
      <c r="AL291" s="42"/>
      <c r="AM291" s="42"/>
      <c r="AP291" s="42"/>
      <c r="AQ291" s="42"/>
      <c r="AT291" s="42"/>
      <c r="AU291" s="42"/>
    </row>
    <row r="292" spans="29:47" s="89" customFormat="1" ht="15">
      <c r="AC292" s="42"/>
      <c r="AD292" s="42"/>
      <c r="AG292" s="42"/>
      <c r="AH292" s="42"/>
      <c r="AK292" s="42"/>
      <c r="AL292" s="42"/>
      <c r="AM292" s="42"/>
      <c r="AP292" s="42"/>
      <c r="AQ292" s="42"/>
      <c r="AT292" s="42"/>
      <c r="AU292" s="42"/>
    </row>
    <row r="293" spans="29:47" s="89" customFormat="1" ht="15">
      <c r="AC293" s="42"/>
      <c r="AD293" s="42"/>
      <c r="AG293" s="42"/>
      <c r="AH293" s="42"/>
      <c r="AK293" s="42"/>
      <c r="AL293" s="42"/>
      <c r="AM293" s="42"/>
      <c r="AP293" s="42"/>
      <c r="AQ293" s="42"/>
      <c r="AT293" s="42"/>
      <c r="AU293" s="42"/>
    </row>
    <row r="294" spans="29:47" s="89" customFormat="1" ht="15">
      <c r="AC294" s="42"/>
      <c r="AD294" s="42"/>
      <c r="AG294" s="42"/>
      <c r="AH294" s="42"/>
      <c r="AK294" s="42"/>
      <c r="AL294" s="42"/>
      <c r="AM294" s="42"/>
      <c r="AP294" s="42"/>
      <c r="AQ294" s="42"/>
      <c r="AT294" s="42"/>
      <c r="AU294" s="42"/>
    </row>
    <row r="295" spans="29:47" s="89" customFormat="1" ht="15">
      <c r="AC295" s="42"/>
      <c r="AD295" s="42"/>
      <c r="AG295" s="42"/>
      <c r="AH295" s="42"/>
      <c r="AK295" s="42"/>
      <c r="AL295" s="42"/>
      <c r="AM295" s="42"/>
      <c r="AP295" s="42"/>
      <c r="AQ295" s="42"/>
      <c r="AT295" s="42"/>
      <c r="AU295" s="42"/>
    </row>
    <row r="296" spans="29:47" s="89" customFormat="1" ht="15">
      <c r="AC296" s="42"/>
      <c r="AD296" s="42"/>
      <c r="AG296" s="42"/>
      <c r="AH296" s="42"/>
      <c r="AK296" s="42"/>
      <c r="AL296" s="42"/>
      <c r="AM296" s="42"/>
      <c r="AP296" s="42"/>
      <c r="AQ296" s="42"/>
      <c r="AT296" s="42"/>
      <c r="AU296" s="42"/>
    </row>
    <row r="297" spans="29:47" s="89" customFormat="1" ht="15">
      <c r="AC297" s="42"/>
      <c r="AD297" s="42"/>
      <c r="AG297" s="42"/>
      <c r="AH297" s="42"/>
      <c r="AK297" s="42"/>
      <c r="AL297" s="42"/>
      <c r="AM297" s="42"/>
      <c r="AP297" s="42"/>
      <c r="AQ297" s="42"/>
      <c r="AT297" s="42"/>
      <c r="AU297" s="42"/>
    </row>
    <row r="298" spans="29:47" s="89" customFormat="1" ht="15">
      <c r="AC298" s="42"/>
      <c r="AD298" s="42"/>
      <c r="AG298" s="42"/>
      <c r="AH298" s="42"/>
      <c r="AK298" s="42"/>
      <c r="AL298" s="42"/>
      <c r="AM298" s="42"/>
      <c r="AP298" s="42"/>
      <c r="AQ298" s="42"/>
      <c r="AT298" s="42"/>
      <c r="AU298" s="42"/>
    </row>
    <row r="299" spans="29:47" s="89" customFormat="1" ht="15">
      <c r="AC299" s="42"/>
      <c r="AD299" s="42"/>
      <c r="AG299" s="42"/>
      <c r="AH299" s="42"/>
      <c r="AK299" s="42"/>
      <c r="AL299" s="42"/>
      <c r="AM299" s="42"/>
      <c r="AP299" s="42"/>
      <c r="AQ299" s="42"/>
      <c r="AT299" s="42"/>
      <c r="AU299" s="42"/>
    </row>
    <row r="300" spans="29:47" s="89" customFormat="1" ht="15">
      <c r="AC300" s="42"/>
      <c r="AD300" s="42"/>
      <c r="AG300" s="42"/>
      <c r="AH300" s="42"/>
      <c r="AK300" s="42"/>
      <c r="AL300" s="42"/>
      <c r="AM300" s="42"/>
      <c r="AP300" s="42"/>
      <c r="AQ300" s="42"/>
      <c r="AT300" s="42"/>
      <c r="AU300" s="42"/>
    </row>
    <row r="301" spans="29:47" s="89" customFormat="1" ht="15">
      <c r="AC301" s="42"/>
      <c r="AD301" s="42"/>
      <c r="AG301" s="42"/>
      <c r="AH301" s="42"/>
      <c r="AK301" s="42"/>
      <c r="AL301" s="42"/>
      <c r="AM301" s="42"/>
      <c r="AP301" s="42"/>
      <c r="AQ301" s="42"/>
      <c r="AT301" s="42"/>
      <c r="AU301" s="42"/>
    </row>
    <row r="302" spans="29:47" s="89" customFormat="1" ht="15">
      <c r="AC302" s="42"/>
      <c r="AD302" s="42"/>
      <c r="AG302" s="42"/>
      <c r="AH302" s="42"/>
      <c r="AK302" s="42"/>
      <c r="AL302" s="42"/>
      <c r="AM302" s="42"/>
      <c r="AP302" s="42"/>
      <c r="AQ302" s="42"/>
      <c r="AT302" s="42"/>
      <c r="AU302" s="42"/>
    </row>
    <row r="303" spans="29:47" s="89" customFormat="1" ht="15">
      <c r="AC303" s="42"/>
      <c r="AD303" s="42"/>
      <c r="AG303" s="42"/>
      <c r="AH303" s="42"/>
      <c r="AK303" s="42"/>
      <c r="AL303" s="42"/>
      <c r="AM303" s="42"/>
      <c r="AP303" s="42"/>
      <c r="AQ303" s="42"/>
      <c r="AT303" s="42"/>
      <c r="AU303" s="42"/>
    </row>
    <row r="304" spans="29:47" s="89" customFormat="1" ht="15">
      <c r="AC304" s="42"/>
      <c r="AD304" s="42"/>
      <c r="AG304" s="42"/>
      <c r="AH304" s="42"/>
      <c r="AK304" s="42"/>
      <c r="AL304" s="42"/>
      <c r="AM304" s="42"/>
      <c r="AP304" s="42"/>
      <c r="AQ304" s="42"/>
      <c r="AT304" s="42"/>
      <c r="AU304" s="42"/>
    </row>
    <row r="305" spans="29:47" s="89" customFormat="1" ht="15">
      <c r="AC305" s="42"/>
      <c r="AD305" s="42"/>
      <c r="AG305" s="42"/>
      <c r="AH305" s="42"/>
      <c r="AK305" s="42"/>
      <c r="AL305" s="42"/>
      <c r="AM305" s="42"/>
      <c r="AP305" s="42"/>
      <c r="AQ305" s="42"/>
      <c r="AT305" s="42"/>
      <c r="AU305" s="42"/>
    </row>
    <row r="306" spans="29:47" s="89" customFormat="1" ht="15">
      <c r="AC306" s="42"/>
      <c r="AD306" s="42"/>
      <c r="AG306" s="42"/>
      <c r="AH306" s="42"/>
      <c r="AK306" s="42"/>
      <c r="AL306" s="42"/>
      <c r="AM306" s="42"/>
      <c r="AP306" s="42"/>
      <c r="AQ306" s="42"/>
      <c r="AT306" s="42"/>
      <c r="AU306" s="42"/>
    </row>
    <row r="307" spans="29:47" s="89" customFormat="1" ht="15">
      <c r="AC307" s="42"/>
      <c r="AD307" s="42"/>
      <c r="AG307" s="42"/>
      <c r="AH307" s="42"/>
      <c r="AK307" s="42"/>
      <c r="AL307" s="42"/>
      <c r="AM307" s="42"/>
      <c r="AP307" s="42"/>
      <c r="AQ307" s="42"/>
      <c r="AT307" s="42"/>
      <c r="AU307" s="42"/>
    </row>
    <row r="308" spans="29:47" s="89" customFormat="1" ht="15">
      <c r="AC308" s="42"/>
      <c r="AD308" s="42"/>
      <c r="AG308" s="42"/>
      <c r="AH308" s="42"/>
      <c r="AK308" s="42"/>
      <c r="AL308" s="42"/>
      <c r="AM308" s="42"/>
      <c r="AP308" s="42"/>
      <c r="AQ308" s="42"/>
      <c r="AT308" s="42"/>
      <c r="AU308" s="42"/>
    </row>
    <row r="309" spans="29:47" s="89" customFormat="1" ht="15">
      <c r="AC309" s="42"/>
      <c r="AD309" s="42"/>
      <c r="AG309" s="42"/>
      <c r="AH309" s="42"/>
      <c r="AK309" s="42"/>
      <c r="AL309" s="42"/>
      <c r="AM309" s="42"/>
      <c r="AP309" s="42"/>
      <c r="AQ309" s="42"/>
      <c r="AT309" s="42"/>
      <c r="AU309" s="42"/>
    </row>
    <row r="310" spans="29:47" s="89" customFormat="1" ht="15">
      <c r="AC310" s="42"/>
      <c r="AD310" s="42"/>
      <c r="AG310" s="42"/>
      <c r="AH310" s="42"/>
      <c r="AK310" s="42"/>
      <c r="AL310" s="42"/>
      <c r="AM310" s="42"/>
      <c r="AP310" s="42"/>
      <c r="AQ310" s="42"/>
      <c r="AT310" s="42"/>
      <c r="AU310" s="42"/>
    </row>
    <row r="311" spans="29:47" s="89" customFormat="1" ht="15">
      <c r="AC311" s="42"/>
      <c r="AD311" s="42"/>
      <c r="AG311" s="42"/>
      <c r="AH311" s="42"/>
      <c r="AK311" s="42"/>
      <c r="AL311" s="42"/>
      <c r="AM311" s="42"/>
      <c r="AP311" s="42"/>
      <c r="AQ311" s="42"/>
      <c r="AT311" s="42"/>
      <c r="AU311" s="42"/>
    </row>
    <row r="312" spans="29:47" s="89" customFormat="1" ht="15">
      <c r="AC312" s="42"/>
      <c r="AD312" s="42"/>
      <c r="AG312" s="42"/>
      <c r="AH312" s="42"/>
      <c r="AK312" s="42"/>
      <c r="AL312" s="42"/>
      <c r="AM312" s="42"/>
      <c r="AP312" s="42"/>
      <c r="AQ312" s="42"/>
      <c r="AT312" s="42"/>
      <c r="AU312" s="42"/>
    </row>
    <row r="313" spans="29:47" s="89" customFormat="1" ht="15">
      <c r="AC313" s="42"/>
      <c r="AD313" s="42"/>
      <c r="AG313" s="42"/>
      <c r="AH313" s="42"/>
      <c r="AK313" s="42"/>
      <c r="AL313" s="42"/>
      <c r="AM313" s="42"/>
      <c r="AP313" s="42"/>
      <c r="AQ313" s="42"/>
      <c r="AT313" s="42"/>
      <c r="AU313" s="42"/>
    </row>
    <row r="314" spans="29:47" s="89" customFormat="1" ht="15">
      <c r="AC314" s="42"/>
      <c r="AD314" s="42"/>
      <c r="AG314" s="42"/>
      <c r="AH314" s="42"/>
      <c r="AK314" s="42"/>
      <c r="AL314" s="42"/>
      <c r="AM314" s="42"/>
      <c r="AP314" s="42"/>
      <c r="AQ314" s="42"/>
      <c r="AT314" s="42"/>
      <c r="AU314" s="42"/>
    </row>
    <row r="315" spans="29:47" s="89" customFormat="1" ht="15">
      <c r="AC315" s="42"/>
      <c r="AD315" s="42"/>
      <c r="AG315" s="42"/>
      <c r="AH315" s="42"/>
      <c r="AK315" s="42"/>
      <c r="AL315" s="42"/>
      <c r="AM315" s="42"/>
      <c r="AP315" s="42"/>
      <c r="AQ315" s="42"/>
      <c r="AT315" s="42"/>
      <c r="AU315" s="42"/>
    </row>
    <row r="316" spans="29:47" s="89" customFormat="1" ht="15">
      <c r="AC316" s="42"/>
      <c r="AD316" s="42"/>
      <c r="AG316" s="42"/>
      <c r="AH316" s="42"/>
      <c r="AK316" s="42"/>
      <c r="AL316" s="42"/>
      <c r="AM316" s="42"/>
      <c r="AP316" s="42"/>
      <c r="AQ316" s="42"/>
      <c r="AT316" s="42"/>
      <c r="AU316" s="42"/>
    </row>
    <row r="317" spans="29:47" s="89" customFormat="1" ht="15">
      <c r="AC317" s="42"/>
      <c r="AD317" s="42"/>
      <c r="AG317" s="42"/>
      <c r="AH317" s="42"/>
      <c r="AK317" s="42"/>
      <c r="AL317" s="42"/>
      <c r="AM317" s="42"/>
      <c r="AP317" s="42"/>
      <c r="AQ317" s="42"/>
      <c r="AT317" s="42"/>
      <c r="AU317" s="42"/>
    </row>
    <row r="318" spans="29:47" s="89" customFormat="1" ht="15">
      <c r="AC318" s="42"/>
      <c r="AD318" s="42"/>
      <c r="AG318" s="42"/>
      <c r="AH318" s="42"/>
      <c r="AK318" s="42"/>
      <c r="AL318" s="42"/>
      <c r="AM318" s="42"/>
      <c r="AP318" s="42"/>
      <c r="AQ318" s="42"/>
      <c r="AT318" s="42"/>
      <c r="AU318" s="42"/>
    </row>
    <row r="319" spans="29:47" s="89" customFormat="1" ht="15">
      <c r="AC319" s="42"/>
      <c r="AD319" s="42"/>
      <c r="AG319" s="42"/>
      <c r="AH319" s="42"/>
      <c r="AK319" s="42"/>
      <c r="AL319" s="42"/>
      <c r="AM319" s="42"/>
      <c r="AP319" s="42"/>
      <c r="AQ319" s="42"/>
      <c r="AT319" s="42"/>
      <c r="AU319" s="42"/>
    </row>
    <row r="320" spans="29:47" s="89" customFormat="1" ht="15">
      <c r="AC320" s="42"/>
      <c r="AD320" s="42"/>
      <c r="AG320" s="42"/>
      <c r="AH320" s="42"/>
      <c r="AK320" s="42"/>
      <c r="AL320" s="42"/>
      <c r="AM320" s="42"/>
      <c r="AP320" s="42"/>
      <c r="AQ320" s="42"/>
      <c r="AT320" s="42"/>
      <c r="AU320" s="42"/>
    </row>
    <row r="321" spans="29:47" s="89" customFormat="1" ht="15">
      <c r="AC321" s="42"/>
      <c r="AD321" s="42"/>
      <c r="AG321" s="42"/>
      <c r="AH321" s="42"/>
      <c r="AK321" s="42"/>
      <c r="AL321" s="42"/>
      <c r="AM321" s="42"/>
      <c r="AP321" s="42"/>
      <c r="AQ321" s="42"/>
      <c r="AT321" s="42"/>
      <c r="AU321" s="42"/>
    </row>
    <row r="322" spans="29:47" s="89" customFormat="1" ht="15">
      <c r="AC322" s="42"/>
      <c r="AD322" s="42"/>
      <c r="AG322" s="42"/>
      <c r="AH322" s="42"/>
      <c r="AK322" s="42"/>
      <c r="AL322" s="42"/>
      <c r="AM322" s="42"/>
      <c r="AP322" s="42"/>
      <c r="AQ322" s="42"/>
      <c r="AT322" s="42"/>
      <c r="AU322" s="42"/>
    </row>
    <row r="323" spans="29:47" s="89" customFormat="1" ht="15">
      <c r="AC323" s="42"/>
      <c r="AD323" s="42"/>
      <c r="AG323" s="42"/>
      <c r="AH323" s="42"/>
      <c r="AK323" s="42"/>
      <c r="AL323" s="42"/>
      <c r="AM323" s="42"/>
      <c r="AP323" s="42"/>
      <c r="AQ323" s="42"/>
      <c r="AT323" s="42"/>
      <c r="AU323" s="42"/>
    </row>
    <row r="324" spans="29:47" s="89" customFormat="1" ht="15">
      <c r="AC324" s="42"/>
      <c r="AD324" s="42"/>
      <c r="AG324" s="42"/>
      <c r="AH324" s="42"/>
      <c r="AK324" s="42"/>
      <c r="AL324" s="42"/>
      <c r="AM324" s="42"/>
      <c r="AP324" s="42"/>
      <c r="AQ324" s="42"/>
      <c r="AT324" s="42"/>
      <c r="AU324" s="42"/>
    </row>
    <row r="325" spans="29:47" s="89" customFormat="1" ht="15">
      <c r="AC325" s="42"/>
      <c r="AD325" s="42"/>
      <c r="AG325" s="42"/>
      <c r="AH325" s="42"/>
      <c r="AK325" s="42"/>
      <c r="AL325" s="42"/>
      <c r="AM325" s="42"/>
      <c r="AP325" s="42"/>
      <c r="AQ325" s="42"/>
      <c r="AT325" s="42"/>
      <c r="AU325" s="42"/>
    </row>
    <row r="326" spans="29:47" s="89" customFormat="1" ht="15">
      <c r="AC326" s="42"/>
      <c r="AD326" s="42"/>
      <c r="AG326" s="42"/>
      <c r="AH326" s="42"/>
      <c r="AK326" s="42"/>
      <c r="AL326" s="42"/>
      <c r="AM326" s="42"/>
      <c r="AP326" s="42"/>
      <c r="AQ326" s="42"/>
      <c r="AT326" s="42"/>
      <c r="AU326" s="42"/>
    </row>
    <row r="327" spans="29:47" s="89" customFormat="1" ht="15">
      <c r="AC327" s="42"/>
      <c r="AD327" s="42"/>
      <c r="AG327" s="42"/>
      <c r="AH327" s="42"/>
      <c r="AK327" s="42"/>
      <c r="AL327" s="42"/>
      <c r="AM327" s="42"/>
      <c r="AP327" s="42"/>
      <c r="AQ327" s="42"/>
      <c r="AT327" s="42"/>
      <c r="AU327" s="42"/>
    </row>
    <row r="328" spans="29:47" s="89" customFormat="1" ht="15">
      <c r="AC328" s="42"/>
      <c r="AD328" s="42"/>
      <c r="AG328" s="42"/>
      <c r="AH328" s="42"/>
      <c r="AK328" s="42"/>
      <c r="AL328" s="42"/>
      <c r="AM328" s="42"/>
      <c r="AP328" s="42"/>
      <c r="AQ328" s="42"/>
      <c r="AT328" s="42"/>
      <c r="AU328" s="42"/>
    </row>
    <row r="329" spans="29:47" s="89" customFormat="1" ht="15">
      <c r="AC329" s="42"/>
      <c r="AD329" s="42"/>
      <c r="AG329" s="42"/>
      <c r="AH329" s="42"/>
      <c r="AK329" s="42"/>
      <c r="AL329" s="42"/>
      <c r="AM329" s="42"/>
      <c r="AP329" s="42"/>
      <c r="AQ329" s="42"/>
      <c r="AT329" s="42"/>
      <c r="AU329" s="42"/>
    </row>
    <row r="330" spans="29:47" s="89" customFormat="1" ht="15">
      <c r="AC330" s="42"/>
      <c r="AD330" s="42"/>
      <c r="AG330" s="42"/>
      <c r="AH330" s="42"/>
      <c r="AK330" s="42"/>
      <c r="AL330" s="42"/>
      <c r="AM330" s="42"/>
      <c r="AP330" s="42"/>
      <c r="AQ330" s="42"/>
      <c r="AT330" s="42"/>
      <c r="AU330" s="42"/>
    </row>
    <row r="331" spans="29:47" s="89" customFormat="1" ht="15">
      <c r="AC331" s="42"/>
      <c r="AD331" s="42"/>
      <c r="AG331" s="42"/>
      <c r="AH331" s="42"/>
      <c r="AK331" s="42"/>
      <c r="AL331" s="42"/>
      <c r="AM331" s="42"/>
      <c r="AP331" s="42"/>
      <c r="AQ331" s="42"/>
      <c r="AT331" s="42"/>
      <c r="AU331" s="42"/>
    </row>
    <row r="332" spans="29:47" s="89" customFormat="1" ht="15">
      <c r="AC332" s="42"/>
      <c r="AD332" s="42"/>
      <c r="AG332" s="42"/>
      <c r="AH332" s="42"/>
      <c r="AK332" s="42"/>
      <c r="AL332" s="42"/>
      <c r="AM332" s="42"/>
      <c r="AP332" s="42"/>
      <c r="AQ332" s="42"/>
      <c r="AT332" s="42"/>
      <c r="AU332" s="42"/>
    </row>
    <row r="333" spans="29:47" s="89" customFormat="1" ht="15">
      <c r="AC333" s="42"/>
      <c r="AD333" s="42"/>
      <c r="AG333" s="42"/>
      <c r="AH333" s="42"/>
      <c r="AK333" s="42"/>
      <c r="AL333" s="42"/>
      <c r="AM333" s="42"/>
      <c r="AP333" s="42"/>
      <c r="AQ333" s="42"/>
      <c r="AT333" s="42"/>
      <c r="AU333" s="42"/>
    </row>
    <row r="334" spans="29:47" s="89" customFormat="1" ht="15">
      <c r="AC334" s="42"/>
      <c r="AD334" s="42"/>
      <c r="AG334" s="42"/>
      <c r="AH334" s="42"/>
      <c r="AK334" s="42"/>
      <c r="AL334" s="42"/>
      <c r="AM334" s="42"/>
      <c r="AP334" s="42"/>
      <c r="AQ334" s="42"/>
      <c r="AT334" s="42"/>
      <c r="AU334" s="42"/>
    </row>
    <row r="335" spans="29:47" s="89" customFormat="1" ht="15">
      <c r="AC335" s="42"/>
      <c r="AD335" s="42"/>
      <c r="AG335" s="42"/>
      <c r="AH335" s="42"/>
      <c r="AK335" s="42"/>
      <c r="AL335" s="42"/>
      <c r="AM335" s="42"/>
      <c r="AP335" s="42"/>
      <c r="AQ335" s="42"/>
      <c r="AT335" s="42"/>
      <c r="AU335" s="42"/>
    </row>
    <row r="336" spans="29:47" s="89" customFormat="1" ht="15">
      <c r="AC336" s="42"/>
      <c r="AD336" s="42"/>
      <c r="AG336" s="42"/>
      <c r="AH336" s="42"/>
      <c r="AK336" s="42"/>
      <c r="AL336" s="42"/>
      <c r="AM336" s="42"/>
      <c r="AP336" s="42"/>
      <c r="AQ336" s="42"/>
      <c r="AT336" s="42"/>
      <c r="AU336" s="42"/>
    </row>
    <row r="337" spans="29:47" s="89" customFormat="1" ht="15">
      <c r="AC337" s="42"/>
      <c r="AD337" s="42"/>
      <c r="AG337" s="42"/>
      <c r="AH337" s="42"/>
      <c r="AK337" s="42"/>
      <c r="AL337" s="42"/>
      <c r="AM337" s="42"/>
      <c r="AP337" s="42"/>
      <c r="AQ337" s="42"/>
      <c r="AT337" s="42"/>
      <c r="AU337" s="42"/>
    </row>
    <row r="338" spans="29:47" s="89" customFormat="1" ht="15">
      <c r="AC338" s="42"/>
      <c r="AD338" s="42"/>
      <c r="AG338" s="42"/>
      <c r="AH338" s="42"/>
      <c r="AK338" s="42"/>
      <c r="AL338" s="42"/>
      <c r="AM338" s="42"/>
      <c r="AP338" s="42"/>
      <c r="AQ338" s="42"/>
      <c r="AT338" s="42"/>
      <c r="AU338" s="42"/>
    </row>
    <row r="339" spans="29:47" s="89" customFormat="1" ht="15">
      <c r="AC339" s="42"/>
      <c r="AD339" s="42"/>
      <c r="AG339" s="42"/>
      <c r="AH339" s="42"/>
      <c r="AK339" s="42"/>
      <c r="AL339" s="42"/>
      <c r="AM339" s="42"/>
      <c r="AP339" s="42"/>
      <c r="AQ339" s="42"/>
      <c r="AT339" s="42"/>
      <c r="AU339" s="42"/>
    </row>
    <row r="340" spans="29:47" s="89" customFormat="1" ht="15">
      <c r="AC340" s="42"/>
      <c r="AD340" s="42"/>
      <c r="AG340" s="42"/>
      <c r="AH340" s="42"/>
      <c r="AK340" s="42"/>
      <c r="AL340" s="42"/>
      <c r="AM340" s="42"/>
      <c r="AP340" s="42"/>
      <c r="AQ340" s="42"/>
      <c r="AT340" s="42"/>
      <c r="AU340" s="42"/>
    </row>
    <row r="341" spans="29:47" s="89" customFormat="1" ht="15">
      <c r="AC341" s="42"/>
      <c r="AD341" s="42"/>
      <c r="AG341" s="42"/>
      <c r="AH341" s="42"/>
      <c r="AK341" s="42"/>
      <c r="AL341" s="42"/>
      <c r="AM341" s="42"/>
      <c r="AP341" s="42"/>
      <c r="AQ341" s="42"/>
      <c r="AT341" s="42"/>
      <c r="AU341" s="42"/>
    </row>
    <row r="342" spans="29:47" s="89" customFormat="1" ht="15">
      <c r="AC342" s="42"/>
      <c r="AD342" s="42"/>
      <c r="AG342" s="42"/>
      <c r="AH342" s="42"/>
      <c r="AK342" s="42"/>
      <c r="AL342" s="42"/>
      <c r="AM342" s="42"/>
      <c r="AP342" s="42"/>
      <c r="AQ342" s="42"/>
      <c r="AT342" s="42"/>
      <c r="AU342" s="42"/>
    </row>
    <row r="343" spans="29:47" s="89" customFormat="1" ht="15">
      <c r="AC343" s="42"/>
      <c r="AD343" s="42"/>
      <c r="AG343" s="42"/>
      <c r="AH343" s="42"/>
      <c r="AK343" s="42"/>
      <c r="AL343" s="42"/>
      <c r="AM343" s="42"/>
      <c r="AP343" s="42"/>
      <c r="AQ343" s="42"/>
      <c r="AT343" s="42"/>
      <c r="AU343" s="42"/>
    </row>
    <row r="344" spans="29:47" s="89" customFormat="1" ht="15">
      <c r="AC344" s="42"/>
      <c r="AD344" s="42"/>
      <c r="AG344" s="42"/>
      <c r="AH344" s="42"/>
      <c r="AK344" s="42"/>
      <c r="AL344" s="42"/>
      <c r="AM344" s="42"/>
      <c r="AP344" s="42"/>
      <c r="AQ344" s="42"/>
      <c r="AT344" s="42"/>
      <c r="AU344" s="42"/>
    </row>
    <row r="345" spans="29:47" s="89" customFormat="1" ht="15">
      <c r="AC345" s="42"/>
      <c r="AD345" s="42"/>
      <c r="AG345" s="42"/>
      <c r="AH345" s="42"/>
      <c r="AK345" s="42"/>
      <c r="AL345" s="42"/>
      <c r="AM345" s="42"/>
      <c r="AP345" s="42"/>
      <c r="AQ345" s="42"/>
      <c r="AT345" s="42"/>
      <c r="AU345" s="42"/>
    </row>
    <row r="346" spans="29:47" s="89" customFormat="1" ht="15">
      <c r="AC346" s="42"/>
      <c r="AD346" s="42"/>
      <c r="AG346" s="42"/>
      <c r="AH346" s="42"/>
      <c r="AK346" s="42"/>
      <c r="AL346" s="42"/>
      <c r="AM346" s="42"/>
      <c r="AP346" s="42"/>
      <c r="AQ346" s="42"/>
      <c r="AT346" s="42"/>
      <c r="AU346" s="42"/>
    </row>
    <row r="347" spans="29:47" s="89" customFormat="1" ht="15">
      <c r="AC347" s="42"/>
      <c r="AD347" s="42"/>
      <c r="AG347" s="42"/>
      <c r="AH347" s="42"/>
      <c r="AK347" s="42"/>
      <c r="AL347" s="42"/>
      <c r="AM347" s="42"/>
      <c r="AP347" s="42"/>
      <c r="AQ347" s="42"/>
      <c r="AT347" s="42"/>
      <c r="AU347" s="42"/>
    </row>
    <row r="348" spans="29:47" s="89" customFormat="1" ht="15">
      <c r="AC348" s="42"/>
      <c r="AD348" s="42"/>
      <c r="AG348" s="42"/>
      <c r="AH348" s="42"/>
      <c r="AK348" s="42"/>
      <c r="AL348" s="42"/>
      <c r="AM348" s="42"/>
      <c r="AP348" s="42"/>
      <c r="AQ348" s="42"/>
      <c r="AT348" s="42"/>
      <c r="AU348" s="42"/>
    </row>
    <row r="349" spans="29:47" s="89" customFormat="1" ht="15">
      <c r="AC349" s="42"/>
      <c r="AD349" s="42"/>
      <c r="AG349" s="42"/>
      <c r="AH349" s="42"/>
      <c r="AK349" s="42"/>
      <c r="AL349" s="42"/>
      <c r="AM349" s="42"/>
      <c r="AP349" s="42"/>
      <c r="AQ349" s="42"/>
      <c r="AT349" s="42"/>
      <c r="AU349" s="42"/>
    </row>
    <row r="350" spans="29:47" s="89" customFormat="1" ht="15">
      <c r="AC350" s="42"/>
      <c r="AD350" s="42"/>
      <c r="AG350" s="42"/>
      <c r="AH350" s="42"/>
      <c r="AK350" s="42"/>
      <c r="AL350" s="42"/>
      <c r="AM350" s="42"/>
      <c r="AP350" s="42"/>
      <c r="AQ350" s="42"/>
      <c r="AT350" s="42"/>
      <c r="AU350" s="42"/>
    </row>
    <row r="351" spans="29:47" s="89" customFormat="1" ht="15">
      <c r="AC351" s="42"/>
      <c r="AD351" s="42"/>
      <c r="AG351" s="42"/>
      <c r="AH351" s="42"/>
      <c r="AK351" s="42"/>
      <c r="AL351" s="42"/>
      <c r="AM351" s="42"/>
      <c r="AP351" s="42"/>
      <c r="AQ351" s="42"/>
      <c r="AT351" s="42"/>
      <c r="AU351" s="42"/>
    </row>
    <row r="352" spans="29:47" s="89" customFormat="1" ht="15">
      <c r="AC352" s="42"/>
      <c r="AD352" s="42"/>
      <c r="AG352" s="42"/>
      <c r="AH352" s="42"/>
      <c r="AK352" s="42"/>
      <c r="AL352" s="42"/>
      <c r="AM352" s="42"/>
      <c r="AP352" s="42"/>
      <c r="AQ352" s="42"/>
      <c r="AT352" s="42"/>
      <c r="AU352" s="42"/>
    </row>
    <row r="353" spans="29:47" s="89" customFormat="1" ht="15">
      <c r="AC353" s="42"/>
      <c r="AD353" s="42"/>
      <c r="AG353" s="42"/>
      <c r="AH353" s="42"/>
      <c r="AK353" s="42"/>
      <c r="AL353" s="42"/>
      <c r="AM353" s="42"/>
      <c r="AP353" s="42"/>
      <c r="AQ353" s="42"/>
      <c r="AT353" s="42"/>
      <c r="AU353" s="42"/>
    </row>
    <row r="354" spans="29:47" s="89" customFormat="1" ht="15">
      <c r="AC354" s="42"/>
      <c r="AD354" s="42"/>
      <c r="AG354" s="42"/>
      <c r="AH354" s="42"/>
      <c r="AK354" s="42"/>
      <c r="AL354" s="42"/>
      <c r="AM354" s="42"/>
      <c r="AP354" s="42"/>
      <c r="AQ354" s="42"/>
      <c r="AT354" s="42"/>
      <c r="AU354" s="42"/>
    </row>
    <row r="355" spans="29:47" s="89" customFormat="1" ht="15">
      <c r="AC355" s="42"/>
      <c r="AD355" s="42"/>
      <c r="AG355" s="42"/>
      <c r="AH355" s="42"/>
      <c r="AK355" s="42"/>
      <c r="AL355" s="42"/>
      <c r="AM355" s="42"/>
      <c r="AP355" s="42"/>
      <c r="AQ355" s="42"/>
      <c r="AT355" s="42"/>
      <c r="AU355" s="42"/>
    </row>
    <row r="356" spans="29:47" s="89" customFormat="1" ht="15">
      <c r="AC356" s="42"/>
      <c r="AD356" s="42"/>
      <c r="AG356" s="42"/>
      <c r="AH356" s="42"/>
      <c r="AK356" s="42"/>
      <c r="AL356" s="42"/>
      <c r="AM356" s="42"/>
      <c r="AP356" s="42"/>
      <c r="AQ356" s="42"/>
      <c r="AT356" s="42"/>
      <c r="AU356" s="42"/>
    </row>
    <row r="357" spans="29:47" s="89" customFormat="1" ht="15">
      <c r="AC357" s="42"/>
      <c r="AD357" s="42"/>
      <c r="AG357" s="42"/>
      <c r="AH357" s="42"/>
      <c r="AK357" s="42"/>
      <c r="AL357" s="42"/>
      <c r="AM357" s="42"/>
      <c r="AP357" s="42"/>
      <c r="AQ357" s="42"/>
      <c r="AT357" s="42"/>
      <c r="AU357" s="42"/>
    </row>
    <row r="358" spans="29:47" s="89" customFormat="1" ht="15">
      <c r="AC358" s="42"/>
      <c r="AD358" s="42"/>
      <c r="AG358" s="42"/>
      <c r="AH358" s="42"/>
      <c r="AK358" s="42"/>
      <c r="AL358" s="42"/>
      <c r="AM358" s="42"/>
      <c r="AP358" s="42"/>
      <c r="AQ358" s="42"/>
      <c r="AT358" s="42"/>
      <c r="AU358" s="42"/>
    </row>
    <row r="359" spans="29:47" s="89" customFormat="1" ht="15">
      <c r="AC359" s="42"/>
      <c r="AD359" s="42"/>
      <c r="AG359" s="42"/>
      <c r="AH359" s="42"/>
      <c r="AK359" s="42"/>
      <c r="AL359" s="42"/>
      <c r="AM359" s="42"/>
      <c r="AP359" s="42"/>
      <c r="AQ359" s="42"/>
      <c r="AT359" s="42"/>
      <c r="AU359" s="42"/>
    </row>
    <row r="360" spans="29:47" s="89" customFormat="1" ht="15">
      <c r="AC360" s="42"/>
      <c r="AD360" s="42"/>
      <c r="AG360" s="42"/>
      <c r="AH360" s="42"/>
      <c r="AK360" s="42"/>
      <c r="AL360" s="42"/>
      <c r="AM360" s="42"/>
      <c r="AP360" s="42"/>
      <c r="AQ360" s="42"/>
      <c r="AT360" s="42"/>
      <c r="AU360" s="42"/>
    </row>
    <row r="361" spans="29:47" s="89" customFormat="1" ht="15">
      <c r="AC361" s="42"/>
      <c r="AD361" s="42"/>
      <c r="AG361" s="42"/>
      <c r="AH361" s="42"/>
      <c r="AK361" s="42"/>
      <c r="AL361" s="42"/>
      <c r="AM361" s="42"/>
      <c r="AP361" s="42"/>
      <c r="AQ361" s="42"/>
      <c r="AT361" s="42"/>
      <c r="AU361" s="42"/>
    </row>
    <row r="362" spans="29:47" s="89" customFormat="1" ht="15">
      <c r="AC362" s="42"/>
      <c r="AD362" s="42"/>
      <c r="AG362" s="42"/>
      <c r="AH362" s="42"/>
      <c r="AK362" s="42"/>
      <c r="AL362" s="42"/>
      <c r="AM362" s="42"/>
      <c r="AP362" s="42"/>
      <c r="AQ362" s="42"/>
      <c r="AT362" s="42"/>
      <c r="AU362" s="42"/>
    </row>
    <row r="363" spans="29:47" s="89" customFormat="1" ht="15">
      <c r="AC363" s="42"/>
      <c r="AD363" s="42"/>
      <c r="AG363" s="42"/>
      <c r="AH363" s="42"/>
      <c r="AK363" s="42"/>
      <c r="AL363" s="42"/>
      <c r="AM363" s="42"/>
      <c r="AP363" s="42"/>
      <c r="AQ363" s="42"/>
      <c r="AT363" s="42"/>
      <c r="AU363" s="42"/>
    </row>
    <row r="364" spans="29:47" s="89" customFormat="1" ht="15">
      <c r="AC364" s="42"/>
      <c r="AD364" s="42"/>
      <c r="AG364" s="42"/>
      <c r="AH364" s="42"/>
      <c r="AK364" s="42"/>
      <c r="AL364" s="42"/>
      <c r="AM364" s="42"/>
      <c r="AP364" s="42"/>
      <c r="AQ364" s="42"/>
      <c r="AT364" s="42"/>
      <c r="AU364" s="42"/>
    </row>
    <row r="365" spans="29:47" s="89" customFormat="1" ht="15">
      <c r="AC365" s="42"/>
      <c r="AD365" s="42"/>
      <c r="AG365" s="42"/>
      <c r="AH365" s="42"/>
      <c r="AK365" s="42"/>
      <c r="AL365" s="42"/>
      <c r="AM365" s="42"/>
      <c r="AP365" s="42"/>
      <c r="AQ365" s="42"/>
      <c r="AT365" s="42"/>
      <c r="AU365" s="42"/>
    </row>
    <row r="366" spans="29:47" s="89" customFormat="1" ht="15">
      <c r="AC366" s="42"/>
      <c r="AD366" s="42"/>
      <c r="AG366" s="42"/>
      <c r="AH366" s="42"/>
      <c r="AK366" s="42"/>
      <c r="AL366" s="42"/>
      <c r="AM366" s="42"/>
      <c r="AP366" s="42"/>
      <c r="AQ366" s="42"/>
      <c r="AT366" s="42"/>
      <c r="AU366" s="42"/>
    </row>
    <row r="367" spans="29:47" s="89" customFormat="1" ht="15">
      <c r="AC367" s="42"/>
      <c r="AD367" s="42"/>
      <c r="AG367" s="42"/>
      <c r="AH367" s="42"/>
      <c r="AK367" s="42"/>
      <c r="AL367" s="42"/>
      <c r="AM367" s="42"/>
      <c r="AP367" s="42"/>
      <c r="AQ367" s="42"/>
      <c r="AT367" s="42"/>
      <c r="AU367" s="42"/>
    </row>
    <row r="368" spans="29:47" s="89" customFormat="1" ht="15">
      <c r="AC368" s="42"/>
      <c r="AD368" s="42"/>
      <c r="AG368" s="42"/>
      <c r="AH368" s="42"/>
      <c r="AK368" s="42"/>
      <c r="AL368" s="42"/>
      <c r="AM368" s="42"/>
      <c r="AP368" s="42"/>
      <c r="AQ368" s="42"/>
      <c r="AT368" s="42"/>
      <c r="AU368" s="42"/>
    </row>
    <row r="369" spans="29:47" s="89" customFormat="1" ht="15">
      <c r="AC369" s="42"/>
      <c r="AD369" s="42"/>
      <c r="AG369" s="42"/>
      <c r="AH369" s="42"/>
      <c r="AK369" s="42"/>
      <c r="AL369" s="42"/>
      <c r="AM369" s="42"/>
      <c r="AP369" s="42"/>
      <c r="AQ369" s="42"/>
      <c r="AT369" s="42"/>
      <c r="AU369" s="42"/>
    </row>
    <row r="370" spans="29:47" s="89" customFormat="1" ht="15">
      <c r="AC370" s="42"/>
      <c r="AD370" s="42"/>
      <c r="AG370" s="42"/>
      <c r="AH370" s="42"/>
      <c r="AK370" s="42"/>
      <c r="AL370" s="42"/>
      <c r="AM370" s="42"/>
      <c r="AP370" s="42"/>
      <c r="AQ370" s="42"/>
      <c r="AT370" s="42"/>
      <c r="AU370" s="42"/>
    </row>
    <row r="371" spans="29:47" s="89" customFormat="1" ht="15">
      <c r="AC371" s="42"/>
      <c r="AD371" s="42"/>
      <c r="AG371" s="42"/>
      <c r="AH371" s="42"/>
      <c r="AK371" s="42"/>
      <c r="AL371" s="42"/>
      <c r="AM371" s="42"/>
      <c r="AP371" s="42"/>
      <c r="AQ371" s="42"/>
      <c r="AT371" s="42"/>
      <c r="AU371" s="42"/>
    </row>
    <row r="372" spans="29:47" s="89" customFormat="1" ht="15">
      <c r="AC372" s="42"/>
      <c r="AD372" s="42"/>
      <c r="AG372" s="42"/>
      <c r="AH372" s="42"/>
      <c r="AK372" s="42"/>
      <c r="AL372" s="42"/>
      <c r="AM372" s="42"/>
      <c r="AP372" s="42"/>
      <c r="AQ372" s="42"/>
      <c r="AT372" s="42"/>
      <c r="AU372" s="42"/>
    </row>
    <row r="373" spans="29:47" s="89" customFormat="1" ht="15">
      <c r="AC373" s="42"/>
      <c r="AD373" s="42"/>
      <c r="AG373" s="42"/>
      <c r="AH373" s="42"/>
      <c r="AK373" s="42"/>
      <c r="AL373" s="42"/>
      <c r="AM373" s="42"/>
      <c r="AP373" s="42"/>
      <c r="AQ373" s="42"/>
      <c r="AT373" s="42"/>
      <c r="AU373" s="42"/>
    </row>
    <row r="374" spans="29:47" s="89" customFormat="1" ht="15">
      <c r="AC374" s="42"/>
      <c r="AD374" s="42"/>
      <c r="AG374" s="42"/>
      <c r="AH374" s="42"/>
      <c r="AK374" s="42"/>
      <c r="AL374" s="42"/>
      <c r="AM374" s="42"/>
      <c r="AP374" s="42"/>
      <c r="AQ374" s="42"/>
      <c r="AT374" s="42"/>
      <c r="AU374" s="42"/>
    </row>
    <row r="375" spans="29:47" s="89" customFormat="1" ht="15">
      <c r="AC375" s="42"/>
      <c r="AD375" s="42"/>
      <c r="AG375" s="42"/>
      <c r="AH375" s="42"/>
      <c r="AK375" s="42"/>
      <c r="AL375" s="42"/>
      <c r="AM375" s="42"/>
      <c r="AP375" s="42"/>
      <c r="AQ375" s="42"/>
      <c r="AT375" s="42"/>
      <c r="AU375" s="42"/>
    </row>
    <row r="376" spans="29:47" s="89" customFormat="1" ht="15">
      <c r="AC376" s="42"/>
      <c r="AD376" s="42"/>
      <c r="AG376" s="42"/>
      <c r="AH376" s="42"/>
      <c r="AK376" s="42"/>
      <c r="AL376" s="42"/>
      <c r="AM376" s="42"/>
      <c r="AP376" s="42"/>
      <c r="AQ376" s="42"/>
      <c r="AT376" s="42"/>
      <c r="AU376" s="42"/>
    </row>
    <row r="377" spans="29:47" s="89" customFormat="1" ht="15">
      <c r="AC377" s="42"/>
      <c r="AD377" s="42"/>
      <c r="AG377" s="42"/>
      <c r="AH377" s="42"/>
      <c r="AK377" s="42"/>
      <c r="AL377" s="42"/>
      <c r="AM377" s="42"/>
      <c r="AP377" s="42"/>
      <c r="AQ377" s="42"/>
      <c r="AT377" s="42"/>
      <c r="AU377" s="42"/>
    </row>
    <row r="378" spans="29:47" s="89" customFormat="1" ht="15">
      <c r="AC378" s="42"/>
      <c r="AD378" s="42"/>
      <c r="AG378" s="42"/>
      <c r="AH378" s="42"/>
      <c r="AK378" s="42"/>
      <c r="AL378" s="42"/>
      <c r="AM378" s="42"/>
      <c r="AP378" s="42"/>
      <c r="AQ378" s="42"/>
      <c r="AT378" s="42"/>
      <c r="AU378" s="42"/>
    </row>
    <row r="379" spans="29:47" s="89" customFormat="1" ht="15">
      <c r="AC379" s="42"/>
      <c r="AD379" s="42"/>
      <c r="AG379" s="42"/>
      <c r="AH379" s="42"/>
      <c r="AK379" s="42"/>
      <c r="AL379" s="42"/>
      <c r="AM379" s="42"/>
      <c r="AP379" s="42"/>
      <c r="AQ379" s="42"/>
      <c r="AT379" s="42"/>
      <c r="AU379" s="42"/>
    </row>
    <row r="380" spans="29:47" s="89" customFormat="1" ht="15">
      <c r="AC380" s="42"/>
      <c r="AD380" s="42"/>
      <c r="AG380" s="42"/>
      <c r="AH380" s="42"/>
      <c r="AK380" s="42"/>
      <c r="AL380" s="42"/>
      <c r="AM380" s="42"/>
      <c r="AP380" s="42"/>
      <c r="AQ380" s="42"/>
      <c r="AT380" s="42"/>
      <c r="AU380" s="42"/>
    </row>
    <row r="381" spans="29:47" s="89" customFormat="1" ht="15">
      <c r="AC381" s="42"/>
      <c r="AD381" s="42"/>
      <c r="AG381" s="42"/>
      <c r="AH381" s="42"/>
      <c r="AK381" s="42"/>
      <c r="AL381" s="42"/>
      <c r="AM381" s="42"/>
      <c r="AP381" s="42"/>
      <c r="AQ381" s="42"/>
      <c r="AT381" s="42"/>
      <c r="AU381" s="42"/>
    </row>
    <row r="382" spans="29:47" s="89" customFormat="1" ht="15">
      <c r="AC382" s="42"/>
      <c r="AD382" s="42"/>
      <c r="AG382" s="42"/>
      <c r="AH382" s="42"/>
      <c r="AK382" s="42"/>
      <c r="AL382" s="42"/>
      <c r="AM382" s="42"/>
      <c r="AP382" s="42"/>
      <c r="AQ382" s="42"/>
      <c r="AT382" s="42"/>
      <c r="AU382" s="42"/>
    </row>
    <row r="383" spans="29:47" s="89" customFormat="1" ht="15">
      <c r="AC383" s="42"/>
      <c r="AD383" s="42"/>
      <c r="AG383" s="42"/>
      <c r="AH383" s="42"/>
      <c r="AK383" s="42"/>
      <c r="AL383" s="42"/>
      <c r="AM383" s="42"/>
      <c r="AP383" s="42"/>
      <c r="AQ383" s="42"/>
      <c r="AT383" s="42"/>
      <c r="AU383" s="42"/>
    </row>
    <row r="384" spans="29:47" s="89" customFormat="1" ht="15">
      <c r="AC384" s="42"/>
      <c r="AD384" s="42"/>
      <c r="AG384" s="42"/>
      <c r="AH384" s="42"/>
      <c r="AK384" s="42"/>
      <c r="AL384" s="42"/>
      <c r="AM384" s="42"/>
      <c r="AP384" s="42"/>
      <c r="AQ384" s="42"/>
      <c r="AT384" s="42"/>
      <c r="AU384" s="42"/>
    </row>
    <row r="385" spans="29:47" s="89" customFormat="1" ht="15">
      <c r="AC385" s="42"/>
      <c r="AD385" s="42"/>
      <c r="AG385" s="42"/>
      <c r="AH385" s="42"/>
      <c r="AK385" s="42"/>
      <c r="AL385" s="42"/>
      <c r="AM385" s="42"/>
      <c r="AP385" s="42"/>
      <c r="AQ385" s="42"/>
      <c r="AT385" s="42"/>
      <c r="AU385" s="42"/>
    </row>
    <row r="386" spans="29:47" s="89" customFormat="1" ht="15">
      <c r="AC386" s="42"/>
      <c r="AD386" s="42"/>
      <c r="AG386" s="42"/>
      <c r="AH386" s="42"/>
      <c r="AK386" s="42"/>
      <c r="AL386" s="42"/>
      <c r="AM386" s="42"/>
      <c r="AP386" s="42"/>
      <c r="AQ386" s="42"/>
      <c r="AT386" s="42"/>
      <c r="AU386" s="42"/>
    </row>
    <row r="387" spans="29:47" s="89" customFormat="1" ht="15">
      <c r="AC387" s="42"/>
      <c r="AD387" s="42"/>
      <c r="AG387" s="42"/>
      <c r="AH387" s="42"/>
      <c r="AK387" s="42"/>
      <c r="AL387" s="42"/>
      <c r="AM387" s="42"/>
      <c r="AP387" s="42"/>
      <c r="AQ387" s="42"/>
      <c r="AT387" s="42"/>
      <c r="AU387" s="42"/>
    </row>
    <row r="388" spans="29:47" s="89" customFormat="1" ht="15">
      <c r="AC388" s="42"/>
      <c r="AD388" s="42"/>
      <c r="AG388" s="42"/>
      <c r="AH388" s="42"/>
      <c r="AK388" s="42"/>
      <c r="AL388" s="42"/>
      <c r="AM388" s="42"/>
      <c r="AP388" s="42"/>
      <c r="AQ388" s="42"/>
      <c r="AT388" s="42"/>
      <c r="AU388" s="42"/>
    </row>
    <row r="389" spans="29:47" s="89" customFormat="1" ht="15">
      <c r="AC389" s="42"/>
      <c r="AD389" s="42"/>
      <c r="AG389" s="42"/>
      <c r="AH389" s="42"/>
      <c r="AK389" s="42"/>
      <c r="AL389" s="42"/>
      <c r="AM389" s="42"/>
      <c r="AP389" s="42"/>
      <c r="AQ389" s="42"/>
      <c r="AT389" s="42"/>
      <c r="AU389" s="42"/>
    </row>
    <row r="390" spans="29:47" s="89" customFormat="1" ht="15">
      <c r="AC390" s="42"/>
      <c r="AD390" s="42"/>
      <c r="AG390" s="42"/>
      <c r="AH390" s="42"/>
      <c r="AK390" s="42"/>
      <c r="AL390" s="42"/>
      <c r="AM390" s="42"/>
      <c r="AP390" s="42"/>
      <c r="AQ390" s="42"/>
      <c r="AT390" s="42"/>
      <c r="AU390" s="42"/>
    </row>
    <row r="391" spans="29:47" s="89" customFormat="1" ht="15">
      <c r="AC391" s="42"/>
      <c r="AD391" s="42"/>
      <c r="AG391" s="42"/>
      <c r="AH391" s="42"/>
      <c r="AK391" s="42"/>
      <c r="AL391" s="42"/>
      <c r="AM391" s="42"/>
      <c r="AP391" s="42"/>
      <c r="AQ391" s="42"/>
      <c r="AT391" s="42"/>
      <c r="AU391" s="42"/>
    </row>
    <row r="392" spans="29:47" s="89" customFormat="1" ht="15">
      <c r="AC392" s="42"/>
      <c r="AD392" s="42"/>
      <c r="AG392" s="42"/>
      <c r="AH392" s="42"/>
      <c r="AK392" s="42"/>
      <c r="AL392" s="42"/>
      <c r="AM392" s="42"/>
      <c r="AP392" s="42"/>
      <c r="AQ392" s="42"/>
      <c r="AT392" s="42"/>
      <c r="AU392" s="42"/>
    </row>
    <row r="393" spans="29:47" s="89" customFormat="1" ht="15">
      <c r="AC393" s="42"/>
      <c r="AD393" s="42"/>
      <c r="AG393" s="42"/>
      <c r="AH393" s="42"/>
      <c r="AK393" s="42"/>
      <c r="AL393" s="42"/>
      <c r="AM393" s="42"/>
      <c r="AP393" s="42"/>
      <c r="AQ393" s="42"/>
      <c r="AT393" s="42"/>
      <c r="AU393" s="42"/>
    </row>
    <row r="394" spans="29:47" s="89" customFormat="1" ht="15">
      <c r="AC394" s="42"/>
      <c r="AD394" s="42"/>
      <c r="AG394" s="42"/>
      <c r="AH394" s="42"/>
      <c r="AK394" s="42"/>
      <c r="AL394" s="42"/>
      <c r="AM394" s="42"/>
      <c r="AP394" s="42"/>
      <c r="AQ394" s="42"/>
      <c r="AT394" s="42"/>
      <c r="AU394" s="42"/>
    </row>
    <row r="395" spans="29:47" s="89" customFormat="1" ht="15">
      <c r="AC395" s="42"/>
      <c r="AD395" s="42"/>
      <c r="AG395" s="42"/>
      <c r="AH395" s="42"/>
      <c r="AK395" s="42"/>
      <c r="AL395" s="42"/>
      <c r="AM395" s="42"/>
      <c r="AP395" s="42"/>
      <c r="AQ395" s="42"/>
      <c r="AT395" s="42"/>
      <c r="AU395" s="42"/>
    </row>
    <row r="396" spans="29:47" s="89" customFormat="1" ht="15">
      <c r="AC396" s="42"/>
      <c r="AD396" s="42"/>
      <c r="AG396" s="42"/>
      <c r="AH396" s="42"/>
      <c r="AK396" s="42"/>
      <c r="AL396" s="42"/>
      <c r="AM396" s="42"/>
      <c r="AP396" s="42"/>
      <c r="AQ396" s="42"/>
      <c r="AT396" s="42"/>
      <c r="AU396" s="42"/>
    </row>
    <row r="397" spans="29:47" s="89" customFormat="1" ht="15">
      <c r="AC397" s="42"/>
      <c r="AD397" s="42"/>
      <c r="AG397" s="42"/>
      <c r="AH397" s="42"/>
      <c r="AK397" s="42"/>
      <c r="AL397" s="42"/>
      <c r="AM397" s="42"/>
      <c r="AP397" s="42"/>
      <c r="AQ397" s="42"/>
      <c r="AT397" s="42"/>
      <c r="AU397" s="42"/>
    </row>
    <row r="398" spans="29:47" s="89" customFormat="1" ht="15">
      <c r="AC398" s="42"/>
      <c r="AD398" s="42"/>
      <c r="AG398" s="42"/>
      <c r="AH398" s="42"/>
      <c r="AK398" s="42"/>
      <c r="AL398" s="42"/>
      <c r="AM398" s="42"/>
      <c r="AP398" s="42"/>
      <c r="AQ398" s="42"/>
      <c r="AT398" s="42"/>
      <c r="AU398" s="42"/>
    </row>
    <row r="399" spans="29:47" s="89" customFormat="1" ht="15">
      <c r="AC399" s="42"/>
      <c r="AD399" s="42"/>
      <c r="AG399" s="42"/>
      <c r="AH399" s="42"/>
      <c r="AK399" s="42"/>
      <c r="AL399" s="42"/>
      <c r="AM399" s="42"/>
      <c r="AP399" s="42"/>
      <c r="AQ399" s="42"/>
      <c r="AT399" s="42"/>
      <c r="AU399" s="42"/>
    </row>
    <row r="400" spans="29:47" s="89" customFormat="1" ht="15">
      <c r="AC400" s="42"/>
      <c r="AD400" s="42"/>
      <c r="AG400" s="42"/>
      <c r="AH400" s="42"/>
      <c r="AK400" s="42"/>
      <c r="AL400" s="42"/>
      <c r="AM400" s="42"/>
      <c r="AP400" s="42"/>
      <c r="AQ400" s="42"/>
      <c r="AT400" s="42"/>
      <c r="AU400" s="42"/>
    </row>
    <row r="401" spans="29:47" s="89" customFormat="1" ht="15">
      <c r="AC401" s="42"/>
      <c r="AD401" s="42"/>
      <c r="AG401" s="42"/>
      <c r="AH401" s="42"/>
      <c r="AK401" s="42"/>
      <c r="AL401" s="42"/>
      <c r="AM401" s="42"/>
      <c r="AP401" s="42"/>
      <c r="AQ401" s="42"/>
      <c r="AT401" s="42"/>
      <c r="AU401" s="42"/>
    </row>
    <row r="402" spans="29:47" s="89" customFormat="1" ht="15">
      <c r="AC402" s="42"/>
      <c r="AD402" s="42"/>
      <c r="AG402" s="42"/>
      <c r="AH402" s="42"/>
      <c r="AK402" s="42"/>
      <c r="AL402" s="42"/>
      <c r="AM402" s="42"/>
      <c r="AP402" s="42"/>
      <c r="AQ402" s="42"/>
      <c r="AT402" s="42"/>
      <c r="AU402" s="42"/>
    </row>
    <row r="403" spans="29:47" s="89" customFormat="1" ht="15">
      <c r="AC403" s="42"/>
      <c r="AD403" s="42"/>
      <c r="AG403" s="42"/>
      <c r="AH403" s="42"/>
      <c r="AK403" s="42"/>
      <c r="AL403" s="42"/>
      <c r="AM403" s="42"/>
      <c r="AP403" s="42"/>
      <c r="AQ403" s="42"/>
      <c r="AT403" s="42"/>
      <c r="AU403" s="42"/>
    </row>
    <row r="404" spans="29:47" s="89" customFormat="1" ht="15">
      <c r="AC404" s="42"/>
      <c r="AD404" s="42"/>
      <c r="AG404" s="42"/>
      <c r="AH404" s="42"/>
      <c r="AK404" s="42"/>
      <c r="AL404" s="42"/>
      <c r="AM404" s="42"/>
      <c r="AP404" s="42"/>
      <c r="AQ404" s="42"/>
      <c r="AT404" s="42"/>
      <c r="AU404" s="42"/>
    </row>
    <row r="405" spans="29:47" s="89" customFormat="1" ht="15">
      <c r="AC405" s="42"/>
      <c r="AD405" s="42"/>
      <c r="AG405" s="42"/>
      <c r="AH405" s="42"/>
      <c r="AK405" s="42"/>
      <c r="AL405" s="42"/>
      <c r="AM405" s="42"/>
      <c r="AP405" s="42"/>
      <c r="AQ405" s="42"/>
      <c r="AT405" s="42"/>
      <c r="AU405" s="42"/>
    </row>
    <row r="406" spans="29:47" s="89" customFormat="1" ht="15">
      <c r="AC406" s="42"/>
      <c r="AD406" s="42"/>
      <c r="AG406" s="42"/>
      <c r="AH406" s="42"/>
      <c r="AK406" s="42"/>
      <c r="AL406" s="42"/>
      <c r="AM406" s="42"/>
      <c r="AP406" s="42"/>
      <c r="AQ406" s="42"/>
      <c r="AT406" s="42"/>
      <c r="AU406" s="42"/>
    </row>
    <row r="407" spans="29:47" s="89" customFormat="1" ht="15">
      <c r="AC407" s="42"/>
      <c r="AD407" s="42"/>
      <c r="AG407" s="42"/>
      <c r="AH407" s="42"/>
      <c r="AK407" s="42"/>
      <c r="AL407" s="42"/>
      <c r="AM407" s="42"/>
      <c r="AP407" s="42"/>
      <c r="AQ407" s="42"/>
      <c r="AT407" s="42"/>
      <c r="AU407" s="42"/>
    </row>
    <row r="408" spans="29:47" s="89" customFormat="1" ht="15">
      <c r="AC408" s="42"/>
      <c r="AD408" s="42"/>
      <c r="AG408" s="42"/>
      <c r="AH408" s="42"/>
      <c r="AK408" s="42"/>
      <c r="AL408" s="42"/>
      <c r="AM408" s="42"/>
      <c r="AP408" s="42"/>
      <c r="AQ408" s="42"/>
      <c r="AT408" s="42"/>
      <c r="AU408" s="42"/>
    </row>
    <row r="409" spans="29:47" s="89" customFormat="1" ht="15">
      <c r="AC409" s="42"/>
      <c r="AD409" s="42"/>
      <c r="AG409" s="42"/>
      <c r="AH409" s="42"/>
      <c r="AK409" s="42"/>
      <c r="AL409" s="42"/>
      <c r="AM409" s="42"/>
      <c r="AP409" s="42"/>
      <c r="AQ409" s="42"/>
      <c r="AT409" s="42"/>
      <c r="AU409" s="42"/>
    </row>
    <row r="410" spans="29:47" s="89" customFormat="1" ht="15">
      <c r="AC410" s="42"/>
      <c r="AD410" s="42"/>
      <c r="AG410" s="42"/>
      <c r="AH410" s="42"/>
      <c r="AK410" s="42"/>
      <c r="AL410" s="42"/>
      <c r="AM410" s="42"/>
      <c r="AP410" s="42"/>
      <c r="AQ410" s="42"/>
      <c r="AT410" s="42"/>
      <c r="AU410" s="42"/>
    </row>
    <row r="411" spans="29:47" s="89" customFormat="1" ht="15">
      <c r="AC411" s="42"/>
      <c r="AD411" s="42"/>
      <c r="AG411" s="42"/>
      <c r="AH411" s="42"/>
      <c r="AK411" s="42"/>
      <c r="AL411" s="42"/>
      <c r="AM411" s="42"/>
      <c r="AP411" s="42"/>
      <c r="AQ411" s="42"/>
      <c r="AT411" s="42"/>
      <c r="AU411" s="42"/>
    </row>
    <row r="412" spans="29:47" s="89" customFormat="1" ht="15">
      <c r="AC412" s="42"/>
      <c r="AD412" s="42"/>
      <c r="AG412" s="42"/>
      <c r="AH412" s="42"/>
      <c r="AK412" s="42"/>
      <c r="AL412" s="42"/>
      <c r="AM412" s="42"/>
      <c r="AP412" s="42"/>
      <c r="AQ412" s="42"/>
      <c r="AT412" s="42"/>
      <c r="AU412" s="42"/>
    </row>
    <row r="413" spans="29:47" s="89" customFormat="1" ht="15">
      <c r="AC413" s="42"/>
      <c r="AD413" s="42"/>
      <c r="AG413" s="42"/>
      <c r="AH413" s="42"/>
      <c r="AK413" s="42"/>
      <c r="AL413" s="42"/>
      <c r="AM413" s="42"/>
      <c r="AP413" s="42"/>
      <c r="AQ413" s="42"/>
      <c r="AT413" s="42"/>
      <c r="AU413" s="42"/>
    </row>
    <row r="414" spans="29:47" s="89" customFormat="1" ht="15">
      <c r="AC414" s="42"/>
      <c r="AD414" s="42"/>
      <c r="AG414" s="42"/>
      <c r="AH414" s="42"/>
      <c r="AK414" s="42"/>
      <c r="AL414" s="42"/>
      <c r="AM414" s="42"/>
      <c r="AP414" s="42"/>
      <c r="AQ414" s="42"/>
      <c r="AT414" s="42"/>
      <c r="AU414" s="42"/>
    </row>
    <row r="415" spans="29:47" s="89" customFormat="1" ht="15">
      <c r="AC415" s="42"/>
      <c r="AD415" s="42"/>
      <c r="AG415" s="42"/>
      <c r="AH415" s="42"/>
      <c r="AK415" s="42"/>
      <c r="AL415" s="42"/>
      <c r="AM415" s="42"/>
      <c r="AP415" s="42"/>
      <c r="AQ415" s="42"/>
      <c r="AT415" s="42"/>
      <c r="AU415" s="42"/>
    </row>
    <row r="416" spans="29:47" s="89" customFormat="1" ht="15">
      <c r="AC416" s="42"/>
      <c r="AD416" s="42"/>
      <c r="AG416" s="42"/>
      <c r="AH416" s="42"/>
      <c r="AK416" s="42"/>
      <c r="AL416" s="42"/>
      <c r="AM416" s="42"/>
      <c r="AP416" s="42"/>
      <c r="AQ416" s="42"/>
      <c r="AT416" s="42"/>
      <c r="AU416" s="42"/>
    </row>
    <row r="417" spans="29:47" s="89" customFormat="1" ht="15">
      <c r="AC417" s="42"/>
      <c r="AD417" s="42"/>
      <c r="AG417" s="42"/>
      <c r="AH417" s="42"/>
      <c r="AK417" s="42"/>
      <c r="AL417" s="42"/>
      <c r="AM417" s="42"/>
      <c r="AP417" s="42"/>
      <c r="AQ417" s="42"/>
      <c r="AT417" s="42"/>
      <c r="AU417" s="42"/>
    </row>
    <row r="418" spans="29:47" s="89" customFormat="1" ht="15">
      <c r="AC418" s="42"/>
      <c r="AD418" s="42"/>
      <c r="AG418" s="42"/>
      <c r="AH418" s="42"/>
      <c r="AK418" s="42"/>
      <c r="AL418" s="42"/>
      <c r="AM418" s="42"/>
      <c r="AP418" s="42"/>
      <c r="AQ418" s="42"/>
      <c r="AT418" s="42"/>
      <c r="AU418" s="42"/>
    </row>
    <row r="419" spans="29:47" s="89" customFormat="1" ht="15">
      <c r="AC419" s="42"/>
      <c r="AD419" s="42"/>
      <c r="AG419" s="42"/>
      <c r="AH419" s="42"/>
      <c r="AK419" s="42"/>
      <c r="AL419" s="42"/>
      <c r="AM419" s="42"/>
      <c r="AP419" s="42"/>
      <c r="AQ419" s="42"/>
      <c r="AT419" s="42"/>
      <c r="AU419" s="42"/>
    </row>
    <row r="420" spans="29:47" s="89" customFormat="1" ht="15">
      <c r="AC420" s="42"/>
      <c r="AD420" s="42"/>
      <c r="AG420" s="42"/>
      <c r="AH420" s="42"/>
      <c r="AK420" s="42"/>
      <c r="AL420" s="42"/>
      <c r="AM420" s="42"/>
      <c r="AP420" s="42"/>
      <c r="AQ420" s="42"/>
      <c r="AT420" s="42"/>
      <c r="AU420" s="42"/>
    </row>
    <row r="421" spans="29:47" s="89" customFormat="1" ht="15">
      <c r="AC421" s="42"/>
      <c r="AD421" s="42"/>
      <c r="AG421" s="42"/>
      <c r="AH421" s="42"/>
      <c r="AK421" s="42"/>
      <c r="AL421" s="42"/>
      <c r="AM421" s="42"/>
      <c r="AP421" s="42"/>
      <c r="AQ421" s="42"/>
      <c r="AT421" s="42"/>
      <c r="AU421" s="42"/>
    </row>
    <row r="422" spans="29:47" s="89" customFormat="1" ht="15">
      <c r="AC422" s="42"/>
      <c r="AD422" s="42"/>
      <c r="AG422" s="42"/>
      <c r="AH422" s="42"/>
      <c r="AK422" s="42"/>
      <c r="AL422" s="42"/>
      <c r="AM422" s="42"/>
      <c r="AP422" s="42"/>
      <c r="AQ422" s="42"/>
      <c r="AT422" s="42"/>
      <c r="AU422" s="42"/>
    </row>
    <row r="423" spans="29:47" s="89" customFormat="1" ht="15">
      <c r="AC423" s="42"/>
      <c r="AD423" s="42"/>
      <c r="AG423" s="42"/>
      <c r="AH423" s="42"/>
      <c r="AK423" s="42"/>
      <c r="AL423" s="42"/>
      <c r="AM423" s="42"/>
      <c r="AP423" s="42"/>
      <c r="AQ423" s="42"/>
      <c r="AT423" s="42"/>
      <c r="AU423" s="42"/>
    </row>
    <row r="424" spans="29:47" s="89" customFormat="1" ht="15">
      <c r="AC424" s="42"/>
      <c r="AD424" s="42"/>
      <c r="AG424" s="42"/>
      <c r="AH424" s="42"/>
      <c r="AK424" s="42"/>
      <c r="AL424" s="42"/>
      <c r="AM424" s="42"/>
      <c r="AP424" s="42"/>
      <c r="AQ424" s="42"/>
      <c r="AT424" s="42"/>
      <c r="AU424" s="42"/>
    </row>
    <row r="425" spans="29:47" s="89" customFormat="1" ht="15">
      <c r="AC425" s="42"/>
      <c r="AD425" s="42"/>
      <c r="AG425" s="42"/>
      <c r="AH425" s="42"/>
      <c r="AK425" s="42"/>
      <c r="AL425" s="42"/>
      <c r="AM425" s="42"/>
      <c r="AP425" s="42"/>
      <c r="AQ425" s="42"/>
      <c r="AT425" s="42"/>
      <c r="AU425" s="42"/>
    </row>
    <row r="426" spans="29:47" s="89" customFormat="1" ht="15">
      <c r="AC426" s="42"/>
      <c r="AD426" s="42"/>
      <c r="AG426" s="42"/>
      <c r="AH426" s="42"/>
      <c r="AK426" s="42"/>
      <c r="AL426" s="42"/>
      <c r="AM426" s="42"/>
      <c r="AP426" s="42"/>
      <c r="AQ426" s="42"/>
      <c r="AT426" s="42"/>
      <c r="AU426" s="42"/>
    </row>
    <row r="427" spans="29:47" s="89" customFormat="1" ht="15">
      <c r="AC427" s="42"/>
      <c r="AD427" s="42"/>
      <c r="AG427" s="42"/>
      <c r="AH427" s="42"/>
      <c r="AK427" s="42"/>
      <c r="AL427" s="42"/>
      <c r="AM427" s="42"/>
      <c r="AP427" s="42"/>
      <c r="AQ427" s="42"/>
      <c r="AT427" s="42"/>
      <c r="AU427" s="42"/>
    </row>
    <row r="428" spans="29:47" s="89" customFormat="1" ht="15">
      <c r="AC428" s="42"/>
      <c r="AD428" s="42"/>
      <c r="AG428" s="42"/>
      <c r="AH428" s="42"/>
      <c r="AK428" s="42"/>
      <c r="AL428" s="42"/>
      <c r="AM428" s="42"/>
      <c r="AP428" s="42"/>
      <c r="AQ428" s="42"/>
      <c r="AT428" s="42"/>
      <c r="AU428" s="42"/>
    </row>
    <row r="429" spans="29:47" s="89" customFormat="1" ht="15">
      <c r="AC429" s="42"/>
      <c r="AD429" s="42"/>
      <c r="AG429" s="42"/>
      <c r="AH429" s="42"/>
      <c r="AK429" s="42"/>
      <c r="AL429" s="42"/>
      <c r="AM429" s="42"/>
      <c r="AP429" s="42"/>
      <c r="AQ429" s="42"/>
      <c r="AT429" s="42"/>
      <c r="AU429" s="42"/>
    </row>
    <row r="430" spans="29:47" s="89" customFormat="1" ht="15">
      <c r="AC430" s="42"/>
      <c r="AD430" s="42"/>
      <c r="AG430" s="42"/>
      <c r="AH430" s="42"/>
      <c r="AK430" s="42"/>
      <c r="AL430" s="42"/>
      <c r="AM430" s="42"/>
      <c r="AP430" s="42"/>
      <c r="AQ430" s="42"/>
      <c r="AT430" s="42"/>
      <c r="AU430" s="42"/>
    </row>
    <row r="431" spans="29:47" s="89" customFormat="1" ht="15">
      <c r="AC431" s="42"/>
      <c r="AD431" s="42"/>
      <c r="AG431" s="42"/>
      <c r="AH431" s="42"/>
      <c r="AK431" s="42"/>
      <c r="AL431" s="42"/>
      <c r="AM431" s="42"/>
      <c r="AP431" s="42"/>
      <c r="AQ431" s="42"/>
      <c r="AT431" s="42"/>
      <c r="AU431" s="42"/>
    </row>
    <row r="432" spans="29:47" s="89" customFormat="1" ht="15">
      <c r="AC432" s="42"/>
      <c r="AD432" s="42"/>
      <c r="AG432" s="42"/>
      <c r="AH432" s="42"/>
      <c r="AK432" s="42"/>
      <c r="AL432" s="42"/>
      <c r="AM432" s="42"/>
      <c r="AP432" s="42"/>
      <c r="AQ432" s="42"/>
      <c r="AT432" s="42"/>
      <c r="AU432" s="42"/>
    </row>
    <row r="433" spans="29:47" s="89" customFormat="1" ht="15">
      <c r="AC433" s="42"/>
      <c r="AD433" s="42"/>
      <c r="AG433" s="42"/>
      <c r="AH433" s="42"/>
      <c r="AK433" s="42"/>
      <c r="AL433" s="42"/>
      <c r="AM433" s="42"/>
      <c r="AP433" s="42"/>
      <c r="AQ433" s="42"/>
      <c r="AT433" s="42"/>
      <c r="AU433" s="42"/>
    </row>
    <row r="434" spans="29:47" s="89" customFormat="1" ht="15">
      <c r="AC434" s="42"/>
      <c r="AD434" s="42"/>
      <c r="AG434" s="42"/>
      <c r="AH434" s="42"/>
      <c r="AK434" s="42"/>
      <c r="AL434" s="42"/>
      <c r="AM434" s="42"/>
      <c r="AP434" s="42"/>
      <c r="AQ434" s="42"/>
      <c r="AT434" s="42"/>
      <c r="AU434" s="42"/>
    </row>
    <row r="435" spans="29:47" s="89" customFormat="1" ht="15">
      <c r="AC435" s="42"/>
      <c r="AD435" s="42"/>
      <c r="AG435" s="42"/>
      <c r="AH435" s="42"/>
      <c r="AK435" s="42"/>
      <c r="AL435" s="42"/>
      <c r="AM435" s="42"/>
      <c r="AP435" s="42"/>
      <c r="AQ435" s="42"/>
      <c r="AT435" s="42"/>
      <c r="AU435" s="42"/>
    </row>
    <row r="436" spans="29:47" s="89" customFormat="1" ht="15">
      <c r="AC436" s="42"/>
      <c r="AD436" s="42"/>
      <c r="AG436" s="42"/>
      <c r="AH436" s="42"/>
      <c r="AK436" s="42"/>
      <c r="AL436" s="42"/>
      <c r="AM436" s="42"/>
      <c r="AP436" s="42"/>
      <c r="AQ436" s="42"/>
      <c r="AT436" s="42"/>
      <c r="AU436" s="42"/>
    </row>
    <row r="437" spans="29:47" s="89" customFormat="1" ht="15">
      <c r="AC437" s="42"/>
      <c r="AD437" s="42"/>
      <c r="AG437" s="42"/>
      <c r="AH437" s="42"/>
      <c r="AK437" s="42"/>
      <c r="AL437" s="42"/>
      <c r="AM437" s="42"/>
      <c r="AP437" s="42"/>
      <c r="AQ437" s="42"/>
      <c r="AT437" s="42"/>
      <c r="AU437" s="42"/>
    </row>
    <row r="438" spans="29:47" s="89" customFormat="1" ht="15">
      <c r="AC438" s="42"/>
      <c r="AD438" s="42"/>
      <c r="AG438" s="42"/>
      <c r="AH438" s="42"/>
      <c r="AK438" s="42"/>
      <c r="AL438" s="42"/>
      <c r="AM438" s="42"/>
      <c r="AP438" s="42"/>
      <c r="AQ438" s="42"/>
      <c r="AT438" s="42"/>
      <c r="AU438" s="42"/>
    </row>
    <row r="439" spans="29:47" s="89" customFormat="1" ht="15">
      <c r="AC439" s="42"/>
      <c r="AD439" s="42"/>
      <c r="AG439" s="42"/>
      <c r="AH439" s="42"/>
      <c r="AK439" s="42"/>
      <c r="AL439" s="42"/>
      <c r="AM439" s="42"/>
      <c r="AP439" s="42"/>
      <c r="AQ439" s="42"/>
      <c r="AT439" s="42"/>
      <c r="AU439" s="42"/>
    </row>
    <row r="440" spans="29:47" s="89" customFormat="1" ht="15">
      <c r="AC440" s="42"/>
      <c r="AD440" s="42"/>
      <c r="AG440" s="42"/>
      <c r="AH440" s="42"/>
      <c r="AK440" s="42"/>
      <c r="AL440" s="42"/>
      <c r="AM440" s="42"/>
      <c r="AP440" s="42"/>
      <c r="AQ440" s="42"/>
      <c r="AT440" s="42"/>
      <c r="AU440" s="42"/>
    </row>
    <row r="441" spans="29:47" s="89" customFormat="1" ht="15">
      <c r="AC441" s="42"/>
      <c r="AD441" s="42"/>
      <c r="AG441" s="42"/>
      <c r="AH441" s="42"/>
      <c r="AK441" s="42"/>
      <c r="AL441" s="42"/>
      <c r="AM441" s="42"/>
      <c r="AP441" s="42"/>
      <c r="AQ441" s="42"/>
      <c r="AT441" s="42"/>
      <c r="AU441" s="42"/>
    </row>
    <row r="442" spans="29:47" s="89" customFormat="1" ht="15">
      <c r="AC442" s="42"/>
      <c r="AD442" s="42"/>
      <c r="AG442" s="42"/>
      <c r="AH442" s="42"/>
      <c r="AK442" s="42"/>
      <c r="AL442" s="42"/>
      <c r="AM442" s="42"/>
      <c r="AP442" s="42"/>
      <c r="AQ442" s="42"/>
      <c r="AT442" s="42"/>
      <c r="AU442" s="42"/>
    </row>
    <row r="443" spans="29:47" s="89" customFormat="1" ht="15">
      <c r="AC443" s="42"/>
      <c r="AD443" s="42"/>
      <c r="AG443" s="42"/>
      <c r="AH443" s="42"/>
      <c r="AK443" s="42"/>
      <c r="AL443" s="42"/>
      <c r="AM443" s="42"/>
      <c r="AP443" s="42"/>
      <c r="AQ443" s="42"/>
      <c r="AT443" s="42"/>
      <c r="AU443" s="42"/>
    </row>
    <row r="444" spans="29:47" s="89" customFormat="1" ht="15">
      <c r="AC444" s="42"/>
      <c r="AD444" s="42"/>
      <c r="AG444" s="42"/>
      <c r="AH444" s="42"/>
      <c r="AK444" s="42"/>
      <c r="AL444" s="42"/>
      <c r="AM444" s="42"/>
      <c r="AP444" s="42"/>
      <c r="AQ444" s="42"/>
      <c r="AT444" s="42"/>
      <c r="AU444" s="42"/>
    </row>
    <row r="445" spans="29:47" s="89" customFormat="1" ht="15">
      <c r="AC445" s="42"/>
      <c r="AD445" s="42"/>
      <c r="AG445" s="42"/>
      <c r="AH445" s="42"/>
      <c r="AK445" s="42"/>
      <c r="AL445" s="42"/>
      <c r="AM445" s="42"/>
      <c r="AP445" s="42"/>
      <c r="AQ445" s="42"/>
      <c r="AT445" s="42"/>
      <c r="AU445" s="42"/>
    </row>
    <row r="446" spans="29:47" s="89" customFormat="1" ht="15">
      <c r="AC446" s="42"/>
      <c r="AD446" s="42"/>
      <c r="AG446" s="42"/>
      <c r="AH446" s="42"/>
      <c r="AK446" s="42"/>
      <c r="AL446" s="42"/>
      <c r="AM446" s="42"/>
      <c r="AP446" s="42"/>
      <c r="AQ446" s="42"/>
      <c r="AT446" s="42"/>
      <c r="AU446" s="42"/>
    </row>
    <row r="447" spans="29:47" s="89" customFormat="1" ht="15">
      <c r="AC447" s="42"/>
      <c r="AD447" s="42"/>
      <c r="AG447" s="42"/>
      <c r="AH447" s="42"/>
      <c r="AK447" s="42"/>
      <c r="AL447" s="42"/>
      <c r="AM447" s="42"/>
      <c r="AP447" s="42"/>
      <c r="AQ447" s="42"/>
      <c r="AT447" s="42"/>
      <c r="AU447" s="42"/>
    </row>
    <row r="448" spans="29:47" s="89" customFormat="1" ht="15">
      <c r="AC448" s="42"/>
      <c r="AD448" s="42"/>
      <c r="AG448" s="42"/>
      <c r="AH448" s="42"/>
      <c r="AK448" s="42"/>
      <c r="AL448" s="42"/>
      <c r="AM448" s="42"/>
      <c r="AP448" s="42"/>
      <c r="AQ448" s="42"/>
      <c r="AT448" s="42"/>
      <c r="AU448" s="42"/>
    </row>
    <row r="449" spans="29:47" s="89" customFormat="1" ht="15">
      <c r="AC449" s="42"/>
      <c r="AD449" s="42"/>
      <c r="AG449" s="42"/>
      <c r="AH449" s="42"/>
      <c r="AK449" s="42"/>
      <c r="AL449" s="42"/>
      <c r="AM449" s="42"/>
      <c r="AP449" s="42"/>
      <c r="AQ449" s="42"/>
      <c r="AT449" s="42"/>
      <c r="AU449" s="42"/>
    </row>
    <row r="450" spans="29:47" s="89" customFormat="1" ht="15">
      <c r="AC450" s="42"/>
      <c r="AD450" s="42"/>
      <c r="AG450" s="42"/>
      <c r="AH450" s="42"/>
      <c r="AK450" s="42"/>
      <c r="AL450" s="42"/>
      <c r="AM450" s="42"/>
      <c r="AP450" s="42"/>
      <c r="AQ450" s="42"/>
      <c r="AT450" s="42"/>
      <c r="AU450" s="42"/>
    </row>
    <row r="451" spans="29:47" s="89" customFormat="1" ht="15">
      <c r="AC451" s="42"/>
      <c r="AD451" s="42"/>
      <c r="AG451" s="42"/>
      <c r="AH451" s="42"/>
      <c r="AK451" s="42"/>
      <c r="AL451" s="42"/>
      <c r="AM451" s="42"/>
      <c r="AP451" s="42"/>
      <c r="AQ451" s="42"/>
      <c r="AT451" s="42"/>
      <c r="AU451" s="42"/>
    </row>
    <row r="452" spans="29:47" s="89" customFormat="1" ht="15">
      <c r="AC452" s="42"/>
      <c r="AD452" s="42"/>
      <c r="AG452" s="42"/>
      <c r="AH452" s="42"/>
      <c r="AK452" s="42"/>
      <c r="AL452" s="42"/>
      <c r="AM452" s="42"/>
      <c r="AP452" s="42"/>
      <c r="AQ452" s="42"/>
      <c r="AT452" s="42"/>
      <c r="AU452" s="42"/>
    </row>
    <row r="453" spans="29:47" s="89" customFormat="1" ht="15">
      <c r="AC453" s="42"/>
      <c r="AD453" s="42"/>
      <c r="AG453" s="42"/>
      <c r="AH453" s="42"/>
      <c r="AK453" s="42"/>
      <c r="AL453" s="42"/>
      <c r="AM453" s="42"/>
      <c r="AP453" s="42"/>
      <c r="AQ453" s="42"/>
      <c r="AT453" s="42"/>
      <c r="AU453" s="42"/>
    </row>
    <row r="454" spans="29:47" s="89" customFormat="1" ht="15">
      <c r="AC454" s="42"/>
      <c r="AD454" s="42"/>
      <c r="AG454" s="42"/>
      <c r="AH454" s="42"/>
      <c r="AK454" s="42"/>
      <c r="AL454" s="42"/>
      <c r="AM454" s="42"/>
      <c r="AP454" s="42"/>
      <c r="AQ454" s="42"/>
      <c r="AT454" s="42"/>
      <c r="AU454" s="42"/>
    </row>
    <row r="455" spans="29:47" s="89" customFormat="1" ht="15">
      <c r="AC455" s="42"/>
      <c r="AD455" s="42"/>
      <c r="AG455" s="42"/>
      <c r="AH455" s="42"/>
      <c r="AK455" s="42"/>
      <c r="AL455" s="42"/>
      <c r="AM455" s="42"/>
      <c r="AP455" s="42"/>
      <c r="AQ455" s="42"/>
      <c r="AT455" s="42"/>
      <c r="AU455" s="42"/>
    </row>
    <row r="456" spans="29:47" s="89" customFormat="1" ht="15">
      <c r="AC456" s="42"/>
      <c r="AD456" s="42"/>
      <c r="AG456" s="42"/>
      <c r="AH456" s="42"/>
      <c r="AK456" s="42"/>
      <c r="AL456" s="42"/>
      <c r="AM456" s="42"/>
      <c r="AP456" s="42"/>
      <c r="AQ456" s="42"/>
      <c r="AT456" s="42"/>
      <c r="AU456" s="42"/>
    </row>
    <row r="457" spans="29:47" s="89" customFormat="1" ht="15">
      <c r="AC457" s="42"/>
      <c r="AD457" s="42"/>
      <c r="AG457" s="42"/>
      <c r="AH457" s="42"/>
      <c r="AK457" s="42"/>
      <c r="AL457" s="42"/>
      <c r="AM457" s="42"/>
      <c r="AP457" s="42"/>
      <c r="AQ457" s="42"/>
      <c r="AT457" s="42"/>
      <c r="AU457" s="42"/>
    </row>
    <row r="458" spans="29:47" s="89" customFormat="1" ht="15">
      <c r="AC458" s="42"/>
      <c r="AD458" s="42"/>
      <c r="AG458" s="42"/>
      <c r="AH458" s="42"/>
      <c r="AK458" s="42"/>
      <c r="AL458" s="42"/>
      <c r="AM458" s="42"/>
      <c r="AP458" s="42"/>
      <c r="AQ458" s="42"/>
      <c r="AT458" s="42"/>
      <c r="AU458" s="42"/>
    </row>
    <row r="459" spans="29:47" s="89" customFormat="1" ht="15">
      <c r="AC459" s="42"/>
      <c r="AD459" s="42"/>
      <c r="AG459" s="42"/>
      <c r="AH459" s="42"/>
      <c r="AK459" s="42"/>
      <c r="AL459" s="42"/>
      <c r="AM459" s="42"/>
      <c r="AP459" s="42"/>
      <c r="AQ459" s="42"/>
      <c r="AT459" s="42"/>
      <c r="AU459" s="42"/>
    </row>
    <row r="460" spans="29:47" s="89" customFormat="1" ht="15">
      <c r="AC460" s="42"/>
      <c r="AD460" s="42"/>
      <c r="AG460" s="42"/>
      <c r="AH460" s="42"/>
      <c r="AK460" s="42"/>
      <c r="AL460" s="42"/>
      <c r="AM460" s="42"/>
      <c r="AP460" s="42"/>
      <c r="AQ460" s="42"/>
      <c r="AT460" s="42"/>
      <c r="AU460" s="42"/>
    </row>
    <row r="461" spans="29:47" s="89" customFormat="1" ht="15">
      <c r="AC461" s="42"/>
      <c r="AD461" s="42"/>
      <c r="AG461" s="42"/>
      <c r="AH461" s="42"/>
      <c r="AK461" s="42"/>
      <c r="AL461" s="42"/>
      <c r="AM461" s="42"/>
      <c r="AP461" s="42"/>
      <c r="AQ461" s="42"/>
      <c r="AT461" s="42"/>
      <c r="AU461" s="42"/>
    </row>
    <row r="462" spans="29:47" s="89" customFormat="1" ht="15">
      <c r="AC462" s="42"/>
      <c r="AD462" s="42"/>
      <c r="AG462" s="42"/>
      <c r="AH462" s="42"/>
      <c r="AK462" s="42"/>
      <c r="AL462" s="42"/>
      <c r="AM462" s="42"/>
      <c r="AP462" s="42"/>
      <c r="AQ462" s="42"/>
      <c r="AT462" s="42"/>
      <c r="AU462" s="42"/>
    </row>
    <row r="463" spans="29:47" s="89" customFormat="1" ht="15">
      <c r="AC463" s="42"/>
      <c r="AD463" s="42"/>
      <c r="AG463" s="42"/>
      <c r="AH463" s="42"/>
      <c r="AK463" s="42"/>
      <c r="AL463" s="42"/>
      <c r="AM463" s="42"/>
      <c r="AP463" s="42"/>
      <c r="AQ463" s="42"/>
      <c r="AT463" s="42"/>
      <c r="AU463" s="42"/>
    </row>
    <row r="464" spans="29:47" s="89" customFormat="1" ht="15">
      <c r="AC464" s="42"/>
      <c r="AD464" s="42"/>
      <c r="AG464" s="42"/>
      <c r="AH464" s="42"/>
      <c r="AK464" s="42"/>
      <c r="AL464" s="42"/>
      <c r="AM464" s="42"/>
      <c r="AP464" s="42"/>
      <c r="AQ464" s="42"/>
      <c r="AT464" s="42"/>
      <c r="AU464" s="42"/>
    </row>
    <row r="465" spans="29:47" s="89" customFormat="1" ht="15">
      <c r="AC465" s="42"/>
      <c r="AD465" s="42"/>
      <c r="AG465" s="42"/>
      <c r="AH465" s="42"/>
      <c r="AK465" s="42"/>
      <c r="AL465" s="42"/>
      <c r="AM465" s="42"/>
      <c r="AP465" s="42"/>
      <c r="AQ465" s="42"/>
      <c r="AT465" s="42"/>
      <c r="AU465" s="42"/>
    </row>
    <row r="466" spans="29:47" s="89" customFormat="1" ht="15">
      <c r="AC466" s="42"/>
      <c r="AD466" s="42"/>
      <c r="AG466" s="42"/>
      <c r="AH466" s="42"/>
      <c r="AK466" s="42"/>
      <c r="AL466" s="42"/>
      <c r="AM466" s="42"/>
      <c r="AP466" s="42"/>
      <c r="AQ466" s="42"/>
      <c r="AT466" s="42"/>
      <c r="AU466" s="42"/>
    </row>
    <row r="467" spans="29:47" s="89" customFormat="1" ht="15">
      <c r="AC467" s="42"/>
      <c r="AD467" s="42"/>
      <c r="AG467" s="42"/>
      <c r="AH467" s="42"/>
      <c r="AK467" s="42"/>
      <c r="AL467" s="42"/>
      <c r="AM467" s="42"/>
      <c r="AP467" s="42"/>
      <c r="AQ467" s="42"/>
      <c r="AT467" s="42"/>
      <c r="AU467" s="42"/>
    </row>
    <row r="468" spans="29:47" s="89" customFormat="1" ht="15">
      <c r="AC468" s="42"/>
      <c r="AD468" s="42"/>
      <c r="AG468" s="42"/>
      <c r="AH468" s="42"/>
      <c r="AK468" s="42"/>
      <c r="AL468" s="42"/>
      <c r="AM468" s="42"/>
      <c r="AP468" s="42"/>
      <c r="AQ468" s="42"/>
      <c r="AT468" s="42"/>
      <c r="AU468" s="42"/>
    </row>
    <row r="469" spans="29:47" s="89" customFormat="1" ht="15">
      <c r="AC469" s="42"/>
      <c r="AD469" s="42"/>
      <c r="AG469" s="42"/>
      <c r="AH469" s="42"/>
      <c r="AK469" s="42"/>
      <c r="AL469" s="42"/>
      <c r="AM469" s="42"/>
      <c r="AP469" s="42"/>
      <c r="AQ469" s="42"/>
      <c r="AT469" s="42"/>
      <c r="AU469" s="42"/>
    </row>
    <row r="470" spans="29:47" s="89" customFormat="1" ht="15">
      <c r="AC470" s="42"/>
      <c r="AD470" s="42"/>
      <c r="AG470" s="42"/>
      <c r="AH470" s="42"/>
      <c r="AK470" s="42"/>
      <c r="AL470" s="42"/>
      <c r="AM470" s="42"/>
      <c r="AP470" s="42"/>
      <c r="AQ470" s="42"/>
      <c r="AT470" s="42"/>
      <c r="AU470" s="42"/>
    </row>
    <row r="471" spans="29:47" s="89" customFormat="1" ht="15">
      <c r="AC471" s="42"/>
      <c r="AD471" s="42"/>
      <c r="AG471" s="42"/>
      <c r="AH471" s="42"/>
      <c r="AK471" s="42"/>
      <c r="AL471" s="42"/>
      <c r="AM471" s="42"/>
      <c r="AP471" s="42"/>
      <c r="AQ471" s="42"/>
      <c r="AT471" s="42"/>
      <c r="AU471" s="42"/>
    </row>
    <row r="472" spans="29:47" s="89" customFormat="1" ht="15">
      <c r="AC472" s="42"/>
      <c r="AD472" s="42"/>
      <c r="AG472" s="42"/>
      <c r="AH472" s="42"/>
      <c r="AK472" s="42"/>
      <c r="AL472" s="42"/>
      <c r="AM472" s="42"/>
      <c r="AP472" s="42"/>
      <c r="AQ472" s="42"/>
      <c r="AT472" s="42"/>
      <c r="AU472" s="42"/>
    </row>
    <row r="473" spans="29:47" s="89" customFormat="1" ht="15">
      <c r="AC473" s="42"/>
      <c r="AD473" s="42"/>
      <c r="AG473" s="42"/>
      <c r="AH473" s="42"/>
      <c r="AK473" s="42"/>
      <c r="AL473" s="42"/>
      <c r="AM473" s="42"/>
      <c r="AP473" s="42"/>
      <c r="AQ473" s="42"/>
      <c r="AT473" s="42"/>
      <c r="AU473" s="42"/>
    </row>
    <row r="474" spans="29:47" s="89" customFormat="1" ht="15">
      <c r="AC474" s="42"/>
      <c r="AD474" s="42"/>
      <c r="AG474" s="42"/>
      <c r="AH474" s="42"/>
      <c r="AK474" s="42"/>
      <c r="AL474" s="42"/>
      <c r="AM474" s="42"/>
      <c r="AP474" s="42"/>
      <c r="AQ474" s="42"/>
      <c r="AT474" s="42"/>
      <c r="AU474" s="42"/>
    </row>
    <row r="475" spans="29:47" s="89" customFormat="1" ht="15">
      <c r="AC475" s="42"/>
      <c r="AD475" s="42"/>
      <c r="AG475" s="42"/>
      <c r="AH475" s="42"/>
      <c r="AK475" s="42"/>
      <c r="AL475" s="42"/>
      <c r="AM475" s="42"/>
      <c r="AP475" s="42"/>
      <c r="AQ475" s="42"/>
      <c r="AT475" s="42"/>
      <c r="AU475" s="42"/>
    </row>
    <row r="476" spans="29:47" s="89" customFormat="1" ht="15">
      <c r="AC476" s="42"/>
      <c r="AD476" s="42"/>
      <c r="AG476" s="42"/>
      <c r="AH476" s="42"/>
      <c r="AK476" s="42"/>
      <c r="AL476" s="42"/>
      <c r="AM476" s="42"/>
      <c r="AP476" s="42"/>
      <c r="AQ476" s="42"/>
      <c r="AT476" s="42"/>
      <c r="AU476" s="42"/>
    </row>
    <row r="477" spans="29:47" s="89" customFormat="1" ht="15">
      <c r="AC477" s="42"/>
      <c r="AD477" s="42"/>
      <c r="AG477" s="42"/>
      <c r="AH477" s="42"/>
      <c r="AK477" s="42"/>
      <c r="AL477" s="42"/>
      <c r="AM477" s="42"/>
      <c r="AP477" s="42"/>
      <c r="AQ477" s="42"/>
      <c r="AT477" s="42"/>
      <c r="AU477" s="42"/>
    </row>
    <row r="478" spans="29:47" s="89" customFormat="1" ht="15">
      <c r="AC478" s="42"/>
      <c r="AD478" s="42"/>
      <c r="AG478" s="42"/>
      <c r="AH478" s="42"/>
      <c r="AK478" s="42"/>
      <c r="AL478" s="42"/>
      <c r="AM478" s="42"/>
      <c r="AP478" s="42"/>
      <c r="AQ478" s="42"/>
      <c r="AT478" s="42"/>
      <c r="AU478" s="42"/>
    </row>
    <row r="479" spans="29:47" s="89" customFormat="1" ht="15">
      <c r="AC479" s="42"/>
      <c r="AD479" s="42"/>
      <c r="AG479" s="42"/>
      <c r="AH479" s="42"/>
      <c r="AK479" s="42"/>
      <c r="AL479" s="42"/>
      <c r="AM479" s="42"/>
      <c r="AP479" s="42"/>
      <c r="AQ479" s="42"/>
      <c r="AT479" s="42"/>
      <c r="AU479" s="42"/>
    </row>
    <row r="480" spans="29:47" s="89" customFormat="1" ht="15">
      <c r="AC480" s="42"/>
      <c r="AD480" s="42"/>
      <c r="AG480" s="42"/>
      <c r="AH480" s="42"/>
      <c r="AK480" s="42"/>
      <c r="AL480" s="42"/>
      <c r="AM480" s="42"/>
      <c r="AP480" s="42"/>
      <c r="AQ480" s="42"/>
      <c r="AT480" s="42"/>
      <c r="AU480" s="42"/>
    </row>
    <row r="481" spans="29:47" s="89" customFormat="1" ht="15">
      <c r="AC481" s="42"/>
      <c r="AD481" s="42"/>
      <c r="AG481" s="42"/>
      <c r="AH481" s="42"/>
      <c r="AK481" s="42"/>
      <c r="AL481" s="42"/>
      <c r="AM481" s="42"/>
      <c r="AP481" s="42"/>
      <c r="AQ481" s="42"/>
      <c r="AT481" s="42"/>
      <c r="AU481" s="42"/>
    </row>
    <row r="482" spans="29:47" s="89" customFormat="1" ht="15">
      <c r="AC482" s="42"/>
      <c r="AD482" s="42"/>
      <c r="AG482" s="42"/>
      <c r="AH482" s="42"/>
      <c r="AK482" s="42"/>
      <c r="AL482" s="42"/>
      <c r="AM482" s="42"/>
      <c r="AP482" s="42"/>
      <c r="AQ482" s="42"/>
      <c r="AT482" s="42"/>
      <c r="AU482" s="42"/>
    </row>
    <row r="483" spans="29:47" s="89" customFormat="1" ht="15">
      <c r="AC483" s="42"/>
      <c r="AD483" s="42"/>
      <c r="AG483" s="42"/>
      <c r="AH483" s="42"/>
      <c r="AK483" s="42"/>
      <c r="AL483" s="42"/>
      <c r="AM483" s="42"/>
      <c r="AP483" s="42"/>
      <c r="AQ483" s="42"/>
      <c r="AT483" s="42"/>
      <c r="AU483" s="42"/>
    </row>
    <row r="484" spans="29:47" s="89" customFormat="1" ht="15">
      <c r="AC484" s="42"/>
      <c r="AD484" s="42"/>
      <c r="AG484" s="42"/>
      <c r="AH484" s="42"/>
      <c r="AK484" s="42"/>
      <c r="AL484" s="42"/>
      <c r="AM484" s="42"/>
      <c r="AP484" s="42"/>
      <c r="AQ484" s="42"/>
      <c r="AT484" s="42"/>
      <c r="AU484" s="42"/>
    </row>
    <row r="485" spans="29:47" s="89" customFormat="1" ht="15">
      <c r="AC485" s="42"/>
      <c r="AD485" s="42"/>
      <c r="AG485" s="42"/>
      <c r="AH485" s="42"/>
      <c r="AK485" s="42"/>
      <c r="AL485" s="42"/>
      <c r="AM485" s="42"/>
      <c r="AP485" s="42"/>
      <c r="AQ485" s="42"/>
      <c r="AT485" s="42"/>
      <c r="AU485" s="42"/>
    </row>
    <row r="486" spans="29:47" s="89" customFormat="1" ht="15">
      <c r="AC486" s="42"/>
      <c r="AD486" s="42"/>
      <c r="AG486" s="42"/>
      <c r="AH486" s="42"/>
      <c r="AK486" s="42"/>
      <c r="AL486" s="42"/>
      <c r="AM486" s="42"/>
      <c r="AP486" s="42"/>
      <c r="AQ486" s="42"/>
      <c r="AT486" s="42"/>
      <c r="AU486" s="42"/>
    </row>
    <row r="487" spans="29:47" s="89" customFormat="1" ht="15">
      <c r="AC487" s="42"/>
      <c r="AD487" s="42"/>
      <c r="AG487" s="42"/>
      <c r="AH487" s="42"/>
      <c r="AK487" s="42"/>
      <c r="AL487" s="42"/>
      <c r="AM487" s="42"/>
      <c r="AP487" s="42"/>
      <c r="AQ487" s="42"/>
      <c r="AT487" s="42"/>
      <c r="AU487" s="42"/>
    </row>
    <row r="488" spans="29:47" s="89" customFormat="1" ht="15">
      <c r="AC488" s="42"/>
      <c r="AD488" s="42"/>
      <c r="AG488" s="42"/>
      <c r="AH488" s="42"/>
      <c r="AK488" s="42"/>
      <c r="AL488" s="42"/>
      <c r="AM488" s="42"/>
      <c r="AP488" s="42"/>
      <c r="AQ488" s="42"/>
      <c r="AT488" s="42"/>
      <c r="AU488" s="42"/>
    </row>
    <row r="489" spans="29:47" s="89" customFormat="1" ht="15">
      <c r="AC489" s="42"/>
      <c r="AD489" s="42"/>
      <c r="AG489" s="42"/>
      <c r="AH489" s="42"/>
      <c r="AK489" s="42"/>
      <c r="AL489" s="42"/>
      <c r="AM489" s="42"/>
      <c r="AP489" s="42"/>
      <c r="AQ489" s="42"/>
      <c r="AT489" s="42"/>
      <c r="AU489" s="42"/>
    </row>
    <row r="490" spans="29:47" s="89" customFormat="1" ht="15">
      <c r="AC490" s="42"/>
      <c r="AD490" s="42"/>
      <c r="AG490" s="42"/>
      <c r="AH490" s="42"/>
      <c r="AK490" s="42"/>
      <c r="AL490" s="42"/>
      <c r="AM490" s="42"/>
      <c r="AP490" s="42"/>
      <c r="AQ490" s="42"/>
      <c r="AT490" s="42"/>
      <c r="AU490" s="42"/>
    </row>
    <row r="491" spans="29:47" s="89" customFormat="1" ht="15">
      <c r="AC491" s="42"/>
      <c r="AD491" s="42"/>
      <c r="AG491" s="42"/>
      <c r="AH491" s="42"/>
      <c r="AK491" s="42"/>
      <c r="AL491" s="42"/>
      <c r="AM491" s="42"/>
      <c r="AP491" s="42"/>
      <c r="AQ491" s="42"/>
      <c r="AT491" s="42"/>
      <c r="AU491" s="42"/>
    </row>
    <row r="492" spans="29:47" s="89" customFormat="1" ht="15">
      <c r="AC492" s="42"/>
      <c r="AD492" s="42"/>
      <c r="AG492" s="42"/>
      <c r="AH492" s="42"/>
      <c r="AK492" s="42"/>
      <c r="AL492" s="42"/>
      <c r="AM492" s="42"/>
      <c r="AP492" s="42"/>
      <c r="AQ492" s="42"/>
      <c r="AT492" s="42"/>
      <c r="AU492" s="42"/>
    </row>
    <row r="493" spans="29:47" s="89" customFormat="1" ht="15">
      <c r="AC493" s="42"/>
      <c r="AD493" s="42"/>
      <c r="AG493" s="42"/>
      <c r="AH493" s="42"/>
      <c r="AK493" s="42"/>
      <c r="AL493" s="42"/>
      <c r="AM493" s="42"/>
      <c r="AP493" s="42"/>
      <c r="AQ493" s="42"/>
      <c r="AT493" s="42"/>
      <c r="AU493" s="42"/>
    </row>
    <row r="494" spans="29:47" s="89" customFormat="1" ht="15">
      <c r="AC494" s="42"/>
      <c r="AD494" s="42"/>
      <c r="AG494" s="42"/>
      <c r="AH494" s="42"/>
      <c r="AK494" s="42"/>
      <c r="AL494" s="42"/>
      <c r="AM494" s="42"/>
      <c r="AP494" s="42"/>
      <c r="AQ494" s="42"/>
      <c r="AT494" s="42"/>
      <c r="AU494" s="42"/>
    </row>
    <row r="495" spans="29:47" s="89" customFormat="1" ht="15">
      <c r="AC495" s="42"/>
      <c r="AD495" s="42"/>
      <c r="AG495" s="42"/>
      <c r="AH495" s="42"/>
      <c r="AK495" s="42"/>
      <c r="AL495" s="42"/>
      <c r="AM495" s="42"/>
      <c r="AP495" s="42"/>
      <c r="AQ495" s="42"/>
      <c r="AT495" s="42"/>
      <c r="AU495" s="42"/>
    </row>
    <row r="496" spans="29:47" s="89" customFormat="1" ht="15">
      <c r="AC496" s="42"/>
      <c r="AD496" s="42"/>
      <c r="AG496" s="42"/>
      <c r="AH496" s="42"/>
      <c r="AK496" s="42"/>
      <c r="AL496" s="42"/>
      <c r="AM496" s="42"/>
      <c r="AP496" s="42"/>
      <c r="AQ496" s="42"/>
      <c r="AT496" s="42"/>
      <c r="AU496" s="42"/>
    </row>
    <row r="497" spans="29:47" s="89" customFormat="1" ht="15">
      <c r="AC497" s="42"/>
      <c r="AD497" s="42"/>
      <c r="AG497" s="42"/>
      <c r="AH497" s="42"/>
      <c r="AK497" s="42"/>
      <c r="AL497" s="42"/>
      <c r="AM497" s="42"/>
      <c r="AP497" s="42"/>
      <c r="AQ497" s="42"/>
      <c r="AT497" s="42"/>
      <c r="AU497" s="42"/>
    </row>
    <row r="498" spans="29:47" s="89" customFormat="1" ht="15">
      <c r="AC498" s="42"/>
      <c r="AD498" s="42"/>
      <c r="AG498" s="42"/>
      <c r="AH498" s="42"/>
      <c r="AK498" s="42"/>
      <c r="AL498" s="42"/>
      <c r="AM498" s="42"/>
      <c r="AP498" s="42"/>
      <c r="AQ498" s="42"/>
      <c r="AT498" s="42"/>
      <c r="AU498" s="42"/>
    </row>
    <row r="499" spans="29:47" s="89" customFormat="1" ht="15">
      <c r="AC499" s="42"/>
      <c r="AD499" s="42"/>
      <c r="AG499" s="42"/>
      <c r="AH499" s="42"/>
      <c r="AK499" s="42"/>
      <c r="AL499" s="42"/>
      <c r="AM499" s="42"/>
      <c r="AP499" s="42"/>
      <c r="AQ499" s="42"/>
      <c r="AT499" s="42"/>
      <c r="AU499" s="42"/>
    </row>
    <row r="500" spans="29:47" s="89" customFormat="1" ht="15">
      <c r="AC500" s="42"/>
      <c r="AD500" s="42"/>
      <c r="AG500" s="42"/>
      <c r="AH500" s="42"/>
      <c r="AK500" s="42"/>
      <c r="AL500" s="42"/>
      <c r="AM500" s="42"/>
      <c r="AP500" s="42"/>
      <c r="AQ500" s="42"/>
      <c r="AT500" s="42"/>
      <c r="AU500" s="42"/>
    </row>
    <row r="501" spans="29:47" s="89" customFormat="1" ht="15">
      <c r="AC501" s="42"/>
      <c r="AD501" s="42"/>
      <c r="AG501" s="42"/>
      <c r="AH501" s="42"/>
      <c r="AK501" s="42"/>
      <c r="AL501" s="42"/>
      <c r="AM501" s="42"/>
      <c r="AP501" s="42"/>
      <c r="AQ501" s="42"/>
      <c r="AT501" s="42"/>
      <c r="AU501" s="42"/>
    </row>
    <row r="502" spans="29:47" s="89" customFormat="1" ht="15">
      <c r="AC502" s="42"/>
      <c r="AD502" s="42"/>
      <c r="AG502" s="42"/>
      <c r="AH502" s="42"/>
      <c r="AK502" s="42"/>
      <c r="AL502" s="42"/>
      <c r="AM502" s="42"/>
      <c r="AP502" s="42"/>
      <c r="AQ502" s="42"/>
      <c r="AT502" s="42"/>
      <c r="AU502" s="42"/>
    </row>
    <row r="503" spans="29:47" s="89" customFormat="1" ht="15">
      <c r="AC503" s="42"/>
      <c r="AD503" s="42"/>
      <c r="AG503" s="42"/>
      <c r="AH503" s="42"/>
      <c r="AK503" s="42"/>
      <c r="AL503" s="42"/>
      <c r="AM503" s="42"/>
      <c r="AP503" s="42"/>
      <c r="AQ503" s="42"/>
      <c r="AT503" s="42"/>
      <c r="AU503" s="42"/>
    </row>
    <row r="504" spans="29:47" s="89" customFormat="1" ht="15">
      <c r="AC504" s="42"/>
      <c r="AD504" s="42"/>
      <c r="AG504" s="42"/>
      <c r="AH504" s="42"/>
      <c r="AK504" s="42"/>
      <c r="AL504" s="42"/>
      <c r="AM504" s="42"/>
      <c r="AP504" s="42"/>
      <c r="AQ504" s="42"/>
      <c r="AT504" s="42"/>
      <c r="AU504" s="42"/>
    </row>
    <row r="505" spans="29:47" s="89" customFormat="1" ht="15">
      <c r="AC505" s="42"/>
      <c r="AD505" s="42"/>
      <c r="AG505" s="42"/>
      <c r="AH505" s="42"/>
      <c r="AK505" s="42"/>
      <c r="AL505" s="42"/>
      <c r="AM505" s="42"/>
      <c r="AP505" s="42"/>
      <c r="AQ505" s="42"/>
      <c r="AT505" s="42"/>
      <c r="AU505" s="42"/>
    </row>
    <row r="506" spans="29:47" s="89" customFormat="1" ht="15">
      <c r="AC506" s="42"/>
      <c r="AD506" s="42"/>
      <c r="AG506" s="42"/>
      <c r="AH506" s="42"/>
      <c r="AK506" s="42"/>
      <c r="AL506" s="42"/>
      <c r="AM506" s="42"/>
      <c r="AP506" s="42"/>
      <c r="AQ506" s="42"/>
      <c r="AT506" s="42"/>
      <c r="AU506" s="42"/>
    </row>
    <row r="507" spans="29:47" s="89" customFormat="1" ht="15">
      <c r="AC507" s="42"/>
      <c r="AD507" s="42"/>
      <c r="AG507" s="42"/>
      <c r="AH507" s="42"/>
      <c r="AK507" s="42"/>
      <c r="AL507" s="42"/>
      <c r="AM507" s="42"/>
      <c r="AP507" s="42"/>
      <c r="AQ507" s="42"/>
      <c r="AT507" s="42"/>
      <c r="AU507" s="42"/>
    </row>
    <row r="508" spans="29:47" s="89" customFormat="1" ht="15">
      <c r="AC508" s="42"/>
      <c r="AD508" s="42"/>
      <c r="AG508" s="42"/>
      <c r="AH508" s="42"/>
      <c r="AK508" s="42"/>
      <c r="AL508" s="42"/>
      <c r="AM508" s="42"/>
      <c r="AP508" s="42"/>
      <c r="AQ508" s="42"/>
      <c r="AT508" s="42"/>
      <c r="AU508" s="42"/>
    </row>
    <row r="509" spans="29:47" s="89" customFormat="1" ht="15">
      <c r="AC509" s="42"/>
      <c r="AD509" s="42"/>
      <c r="AG509" s="42"/>
      <c r="AH509" s="42"/>
      <c r="AK509" s="42"/>
      <c r="AL509" s="42"/>
      <c r="AM509" s="42"/>
      <c r="AP509" s="42"/>
      <c r="AQ509" s="42"/>
      <c r="AT509" s="42"/>
      <c r="AU509" s="42"/>
    </row>
    <row r="510" spans="29:47" s="89" customFormat="1" ht="15">
      <c r="AC510" s="42"/>
      <c r="AD510" s="42"/>
      <c r="AG510" s="42"/>
      <c r="AH510" s="42"/>
      <c r="AK510" s="42"/>
      <c r="AL510" s="42"/>
      <c r="AM510" s="42"/>
      <c r="AP510" s="42"/>
      <c r="AQ510" s="42"/>
      <c r="AT510" s="42"/>
      <c r="AU510" s="42"/>
    </row>
    <row r="511" spans="29:47" s="89" customFormat="1" ht="15">
      <c r="AC511" s="42"/>
      <c r="AD511" s="42"/>
      <c r="AG511" s="42"/>
      <c r="AH511" s="42"/>
      <c r="AK511" s="42"/>
      <c r="AL511" s="42"/>
      <c r="AM511" s="42"/>
      <c r="AP511" s="42"/>
      <c r="AQ511" s="42"/>
      <c r="AT511" s="42"/>
      <c r="AU511" s="42"/>
    </row>
    <row r="512" spans="29:47" s="89" customFormat="1" ht="15">
      <c r="AC512" s="42"/>
      <c r="AD512" s="42"/>
      <c r="AG512" s="42"/>
      <c r="AH512" s="42"/>
      <c r="AK512" s="42"/>
      <c r="AL512" s="42"/>
      <c r="AM512" s="42"/>
      <c r="AP512" s="42"/>
      <c r="AQ512" s="42"/>
      <c r="AT512" s="42"/>
      <c r="AU512" s="42"/>
    </row>
    <row r="513" spans="29:47" s="89" customFormat="1" ht="15">
      <c r="AC513" s="42"/>
      <c r="AD513" s="42"/>
      <c r="AG513" s="42"/>
      <c r="AH513" s="42"/>
      <c r="AK513" s="42"/>
      <c r="AL513" s="42"/>
      <c r="AM513" s="42"/>
      <c r="AP513" s="42"/>
      <c r="AQ513" s="42"/>
      <c r="AT513" s="42"/>
      <c r="AU513" s="42"/>
    </row>
    <row r="514" spans="29:47" s="89" customFormat="1" ht="15">
      <c r="AC514" s="42"/>
      <c r="AD514" s="42"/>
      <c r="AG514" s="42"/>
      <c r="AH514" s="42"/>
      <c r="AK514" s="42"/>
      <c r="AL514" s="42"/>
      <c r="AM514" s="42"/>
      <c r="AP514" s="42"/>
      <c r="AQ514" s="42"/>
      <c r="AT514" s="42"/>
      <c r="AU514" s="42"/>
    </row>
    <row r="515" spans="29:47" s="89" customFormat="1" ht="15">
      <c r="AC515" s="42"/>
      <c r="AD515" s="42"/>
      <c r="AG515" s="42"/>
      <c r="AH515" s="42"/>
      <c r="AK515" s="42"/>
      <c r="AL515" s="42"/>
      <c r="AM515" s="42"/>
      <c r="AP515" s="42"/>
      <c r="AQ515" s="42"/>
      <c r="AT515" s="42"/>
      <c r="AU515" s="42"/>
    </row>
    <row r="516" spans="29:47" s="89" customFormat="1" ht="15">
      <c r="AC516" s="42"/>
      <c r="AD516" s="42"/>
      <c r="AG516" s="42"/>
      <c r="AH516" s="42"/>
      <c r="AK516" s="42"/>
      <c r="AL516" s="42"/>
      <c r="AM516" s="42"/>
      <c r="AP516" s="42"/>
      <c r="AQ516" s="42"/>
      <c r="AT516" s="42"/>
      <c r="AU516" s="42"/>
    </row>
    <row r="517" spans="29:47" s="89" customFormat="1" ht="15">
      <c r="AC517" s="42"/>
      <c r="AD517" s="42"/>
      <c r="AG517" s="42"/>
      <c r="AH517" s="42"/>
      <c r="AK517" s="42"/>
      <c r="AL517" s="42"/>
      <c r="AM517" s="42"/>
      <c r="AP517" s="42"/>
      <c r="AQ517" s="42"/>
      <c r="AT517" s="42"/>
      <c r="AU517" s="42"/>
    </row>
    <row r="518" spans="29:47" s="89" customFormat="1" ht="15">
      <c r="AC518" s="42"/>
      <c r="AD518" s="42"/>
      <c r="AG518" s="42"/>
      <c r="AH518" s="42"/>
      <c r="AK518" s="42"/>
      <c r="AL518" s="42"/>
      <c r="AM518" s="42"/>
      <c r="AP518" s="42"/>
      <c r="AQ518" s="42"/>
      <c r="AT518" s="42"/>
      <c r="AU518" s="42"/>
    </row>
    <row r="519" spans="29:47" s="89" customFormat="1" ht="15">
      <c r="AC519" s="42"/>
      <c r="AD519" s="42"/>
      <c r="AG519" s="42"/>
      <c r="AH519" s="42"/>
      <c r="AK519" s="42"/>
      <c r="AL519" s="42"/>
      <c r="AM519" s="42"/>
      <c r="AP519" s="42"/>
      <c r="AQ519" s="42"/>
      <c r="AT519" s="42"/>
      <c r="AU519" s="42"/>
    </row>
    <row r="520" spans="29:47" s="89" customFormat="1" ht="15">
      <c r="AC520" s="42"/>
      <c r="AD520" s="42"/>
      <c r="AG520" s="42"/>
      <c r="AH520" s="42"/>
      <c r="AK520" s="42"/>
      <c r="AL520" s="42"/>
      <c r="AM520" s="42"/>
      <c r="AP520" s="42"/>
      <c r="AQ520" s="42"/>
      <c r="AT520" s="42"/>
      <c r="AU520" s="42"/>
    </row>
    <row r="521" spans="29:47" s="89" customFormat="1" ht="15">
      <c r="AC521" s="42"/>
      <c r="AD521" s="42"/>
      <c r="AG521" s="42"/>
      <c r="AH521" s="42"/>
      <c r="AK521" s="42"/>
      <c r="AL521" s="42"/>
      <c r="AM521" s="42"/>
      <c r="AP521" s="42"/>
      <c r="AQ521" s="42"/>
      <c r="AT521" s="42"/>
      <c r="AU521" s="42"/>
    </row>
    <row r="522" spans="29:47" s="89" customFormat="1" ht="15">
      <c r="AC522" s="42"/>
      <c r="AD522" s="42"/>
      <c r="AG522" s="42"/>
      <c r="AH522" s="42"/>
      <c r="AK522" s="42"/>
      <c r="AL522" s="42"/>
      <c r="AM522" s="42"/>
      <c r="AP522" s="42"/>
      <c r="AQ522" s="42"/>
      <c r="AT522" s="42"/>
      <c r="AU522" s="42"/>
    </row>
    <row r="523" spans="29:47" s="89" customFormat="1" ht="15">
      <c r="AC523" s="42"/>
      <c r="AD523" s="42"/>
      <c r="AG523" s="42"/>
      <c r="AH523" s="42"/>
      <c r="AK523" s="42"/>
      <c r="AL523" s="42"/>
      <c r="AM523" s="42"/>
      <c r="AP523" s="42"/>
      <c r="AQ523" s="42"/>
      <c r="AT523" s="42"/>
      <c r="AU523" s="42"/>
    </row>
    <row r="524" spans="29:47" s="89" customFormat="1" ht="15">
      <c r="AC524" s="42"/>
      <c r="AD524" s="42"/>
      <c r="AG524" s="42"/>
      <c r="AH524" s="42"/>
      <c r="AK524" s="42"/>
      <c r="AL524" s="42"/>
      <c r="AM524" s="42"/>
      <c r="AP524" s="42"/>
      <c r="AQ524" s="42"/>
      <c r="AT524" s="42"/>
      <c r="AU524" s="42"/>
    </row>
    <row r="525" spans="29:47" s="89" customFormat="1" ht="15">
      <c r="AC525" s="42"/>
      <c r="AD525" s="42"/>
      <c r="AG525" s="42"/>
      <c r="AH525" s="42"/>
      <c r="AK525" s="42"/>
      <c r="AL525" s="42"/>
      <c r="AM525" s="42"/>
      <c r="AP525" s="42"/>
      <c r="AQ525" s="42"/>
      <c r="AT525" s="42"/>
      <c r="AU525" s="42"/>
    </row>
    <row r="526" spans="29:47" s="89" customFormat="1" ht="15">
      <c r="AC526" s="42"/>
      <c r="AD526" s="42"/>
      <c r="AG526" s="42"/>
      <c r="AH526" s="42"/>
      <c r="AK526" s="42"/>
      <c r="AL526" s="42"/>
      <c r="AM526" s="42"/>
      <c r="AP526" s="42"/>
      <c r="AQ526" s="42"/>
      <c r="AT526" s="42"/>
      <c r="AU526" s="42"/>
    </row>
    <row r="527" spans="29:47" s="89" customFormat="1" ht="15">
      <c r="AC527" s="42"/>
      <c r="AD527" s="42"/>
      <c r="AG527" s="42"/>
      <c r="AH527" s="42"/>
      <c r="AK527" s="42"/>
      <c r="AL527" s="42"/>
      <c r="AM527" s="42"/>
      <c r="AP527" s="42"/>
      <c r="AQ527" s="42"/>
      <c r="AT527" s="42"/>
      <c r="AU527" s="42"/>
    </row>
    <row r="528" spans="29:47" s="89" customFormat="1" ht="15">
      <c r="AC528" s="42"/>
      <c r="AD528" s="42"/>
      <c r="AG528" s="42"/>
      <c r="AH528" s="42"/>
      <c r="AK528" s="42"/>
      <c r="AL528" s="42"/>
      <c r="AM528" s="42"/>
      <c r="AP528" s="42"/>
      <c r="AQ528" s="42"/>
      <c r="AT528" s="42"/>
      <c r="AU528" s="42"/>
    </row>
    <row r="529" spans="29:47" s="89" customFormat="1" ht="15">
      <c r="AC529" s="42"/>
      <c r="AD529" s="42"/>
      <c r="AG529" s="42"/>
      <c r="AH529" s="42"/>
      <c r="AK529" s="42"/>
      <c r="AL529" s="42"/>
      <c r="AM529" s="42"/>
      <c r="AP529" s="42"/>
      <c r="AQ529" s="42"/>
      <c r="AT529" s="42"/>
      <c r="AU529" s="42"/>
    </row>
    <row r="530" spans="29:47" s="89" customFormat="1" ht="15">
      <c r="AC530" s="42"/>
      <c r="AD530" s="42"/>
      <c r="AG530" s="42"/>
      <c r="AH530" s="42"/>
      <c r="AK530" s="42"/>
      <c r="AL530" s="42"/>
      <c r="AM530" s="42"/>
      <c r="AP530" s="42"/>
      <c r="AQ530" s="42"/>
      <c r="AT530" s="42"/>
      <c r="AU530" s="42"/>
    </row>
    <row r="531" spans="29:47" s="89" customFormat="1" ht="15">
      <c r="AC531" s="42"/>
      <c r="AD531" s="42"/>
      <c r="AG531" s="42"/>
      <c r="AH531" s="42"/>
      <c r="AK531" s="42"/>
      <c r="AL531" s="42"/>
      <c r="AM531" s="42"/>
      <c r="AP531" s="42"/>
      <c r="AQ531" s="42"/>
      <c r="AT531" s="42"/>
      <c r="AU531" s="42"/>
    </row>
    <row r="532" spans="29:47" s="89" customFormat="1" ht="15">
      <c r="AC532" s="42"/>
      <c r="AD532" s="42"/>
      <c r="AG532" s="42"/>
      <c r="AH532" s="42"/>
      <c r="AK532" s="42"/>
      <c r="AL532" s="42"/>
      <c r="AM532" s="42"/>
      <c r="AP532" s="42"/>
      <c r="AQ532" s="42"/>
      <c r="AT532" s="42"/>
      <c r="AU532" s="42"/>
    </row>
    <row r="533" spans="29:47" s="89" customFormat="1" ht="15">
      <c r="AC533" s="42"/>
      <c r="AD533" s="42"/>
      <c r="AG533" s="42"/>
      <c r="AH533" s="42"/>
      <c r="AK533" s="42"/>
      <c r="AL533" s="42"/>
      <c r="AM533" s="42"/>
      <c r="AP533" s="42"/>
      <c r="AQ533" s="42"/>
      <c r="AT533" s="42"/>
      <c r="AU533" s="42"/>
    </row>
    <row r="534" spans="29:47" s="89" customFormat="1" ht="15">
      <c r="AC534" s="42"/>
      <c r="AD534" s="42"/>
      <c r="AG534" s="42"/>
      <c r="AH534" s="42"/>
      <c r="AK534" s="42"/>
      <c r="AL534" s="42"/>
      <c r="AM534" s="42"/>
      <c r="AP534" s="42"/>
      <c r="AQ534" s="42"/>
      <c r="AT534" s="42"/>
      <c r="AU534" s="42"/>
    </row>
    <row r="535" spans="29:47" s="89" customFormat="1" ht="15">
      <c r="AC535" s="42"/>
      <c r="AD535" s="42"/>
      <c r="AG535" s="42"/>
      <c r="AH535" s="42"/>
      <c r="AK535" s="42"/>
      <c r="AL535" s="42"/>
      <c r="AM535" s="42"/>
      <c r="AP535" s="42"/>
      <c r="AQ535" s="42"/>
      <c r="AT535" s="42"/>
      <c r="AU535" s="42"/>
    </row>
    <row r="536" spans="29:47" s="89" customFormat="1" ht="15">
      <c r="AC536" s="42"/>
      <c r="AD536" s="42"/>
      <c r="AG536" s="42"/>
      <c r="AH536" s="42"/>
      <c r="AK536" s="42"/>
      <c r="AL536" s="42"/>
      <c r="AM536" s="42"/>
      <c r="AP536" s="42"/>
      <c r="AQ536" s="42"/>
      <c r="AT536" s="42"/>
      <c r="AU536" s="42"/>
    </row>
    <row r="537" spans="29:47" s="89" customFormat="1" ht="15">
      <c r="AC537" s="42"/>
      <c r="AD537" s="42"/>
      <c r="AG537" s="42"/>
      <c r="AH537" s="42"/>
      <c r="AK537" s="42"/>
      <c r="AL537" s="42"/>
      <c r="AM537" s="42"/>
      <c r="AP537" s="42"/>
      <c r="AQ537" s="42"/>
      <c r="AT537" s="42"/>
      <c r="AU537" s="42"/>
    </row>
    <row r="538" spans="29:47" s="89" customFormat="1" ht="15">
      <c r="AC538" s="42"/>
      <c r="AD538" s="42"/>
      <c r="AG538" s="42"/>
      <c r="AH538" s="42"/>
      <c r="AK538" s="42"/>
      <c r="AL538" s="42"/>
      <c r="AM538" s="42"/>
      <c r="AP538" s="42"/>
      <c r="AQ538" s="42"/>
      <c r="AT538" s="42"/>
      <c r="AU538" s="42"/>
    </row>
    <row r="539" spans="29:47" s="89" customFormat="1" ht="15">
      <c r="AC539" s="42"/>
      <c r="AD539" s="42"/>
      <c r="AG539" s="42"/>
      <c r="AH539" s="42"/>
      <c r="AK539" s="42"/>
      <c r="AL539" s="42"/>
      <c r="AM539" s="42"/>
      <c r="AP539" s="42"/>
      <c r="AQ539" s="42"/>
      <c r="AT539" s="42"/>
      <c r="AU539" s="42"/>
    </row>
    <row r="540" spans="29:47" s="89" customFormat="1" ht="15">
      <c r="AC540" s="42"/>
      <c r="AD540" s="42"/>
      <c r="AG540" s="42"/>
      <c r="AH540" s="42"/>
      <c r="AK540" s="42"/>
      <c r="AL540" s="42"/>
      <c r="AM540" s="42"/>
      <c r="AP540" s="42"/>
      <c r="AQ540" s="42"/>
      <c r="AT540" s="42"/>
      <c r="AU540" s="42"/>
    </row>
    <row r="541" spans="29:47" s="89" customFormat="1" ht="15">
      <c r="AC541" s="42"/>
      <c r="AD541" s="42"/>
      <c r="AG541" s="42"/>
      <c r="AH541" s="42"/>
      <c r="AK541" s="42"/>
      <c r="AL541" s="42"/>
      <c r="AM541" s="42"/>
      <c r="AP541" s="42"/>
      <c r="AQ541" s="42"/>
      <c r="AT541" s="42"/>
      <c r="AU541" s="42"/>
    </row>
    <row r="542" spans="29:47" s="89" customFormat="1" ht="15">
      <c r="AC542" s="42"/>
      <c r="AD542" s="42"/>
      <c r="AG542" s="42"/>
      <c r="AH542" s="42"/>
      <c r="AK542" s="42"/>
      <c r="AL542" s="42"/>
      <c r="AM542" s="42"/>
      <c r="AP542" s="42"/>
      <c r="AQ542" s="42"/>
      <c r="AT542" s="42"/>
      <c r="AU542" s="42"/>
    </row>
    <row r="543" spans="29:47" s="89" customFormat="1" ht="15">
      <c r="AC543" s="42"/>
      <c r="AD543" s="42"/>
      <c r="AG543" s="42"/>
      <c r="AH543" s="42"/>
      <c r="AK543" s="42"/>
      <c r="AL543" s="42"/>
      <c r="AM543" s="42"/>
      <c r="AP543" s="42"/>
      <c r="AQ543" s="42"/>
      <c r="AT543" s="42"/>
      <c r="AU543" s="42"/>
    </row>
    <row r="544" spans="29:47" s="89" customFormat="1" ht="15">
      <c r="AC544" s="42"/>
      <c r="AD544" s="42"/>
      <c r="AG544" s="42"/>
      <c r="AH544" s="42"/>
      <c r="AK544" s="42"/>
      <c r="AL544" s="42"/>
      <c r="AM544" s="42"/>
      <c r="AP544" s="42"/>
      <c r="AQ544" s="42"/>
      <c r="AT544" s="42"/>
      <c r="AU544" s="42"/>
    </row>
    <row r="545" spans="29:47" s="89" customFormat="1" ht="15">
      <c r="AC545" s="42"/>
      <c r="AD545" s="42"/>
      <c r="AG545" s="42"/>
      <c r="AH545" s="42"/>
      <c r="AK545" s="42"/>
      <c r="AL545" s="42"/>
      <c r="AM545" s="42"/>
      <c r="AP545" s="42"/>
      <c r="AQ545" s="42"/>
      <c r="AT545" s="42"/>
      <c r="AU545" s="42"/>
    </row>
    <row r="546" spans="29:47" s="89" customFormat="1" ht="15">
      <c r="AC546" s="42"/>
      <c r="AD546" s="42"/>
      <c r="AG546" s="42"/>
      <c r="AH546" s="42"/>
      <c r="AK546" s="42"/>
      <c r="AL546" s="42"/>
      <c r="AM546" s="42"/>
      <c r="AP546" s="42"/>
      <c r="AQ546" s="42"/>
      <c r="AT546" s="42"/>
      <c r="AU546" s="42"/>
    </row>
    <row r="547" spans="29:47" s="89" customFormat="1" ht="15">
      <c r="AC547" s="42"/>
      <c r="AD547" s="42"/>
      <c r="AG547" s="42"/>
      <c r="AH547" s="42"/>
      <c r="AK547" s="42"/>
      <c r="AL547" s="42"/>
      <c r="AM547" s="42"/>
      <c r="AP547" s="42"/>
      <c r="AQ547" s="42"/>
      <c r="AT547" s="42"/>
      <c r="AU547" s="42"/>
    </row>
    <row r="548" spans="29:47" s="89" customFormat="1" ht="15">
      <c r="AC548" s="42"/>
      <c r="AD548" s="42"/>
      <c r="AG548" s="42"/>
      <c r="AH548" s="42"/>
      <c r="AK548" s="42"/>
      <c r="AL548" s="42"/>
      <c r="AM548" s="42"/>
      <c r="AP548" s="42"/>
      <c r="AQ548" s="42"/>
      <c r="AT548" s="42"/>
      <c r="AU548" s="42"/>
    </row>
    <row r="549" spans="29:47" s="89" customFormat="1" ht="15">
      <c r="AC549" s="42"/>
      <c r="AD549" s="42"/>
      <c r="AG549" s="42"/>
      <c r="AH549" s="42"/>
      <c r="AK549" s="42"/>
      <c r="AL549" s="42"/>
      <c r="AM549" s="42"/>
      <c r="AP549" s="42"/>
      <c r="AQ549" s="42"/>
      <c r="AT549" s="42"/>
      <c r="AU549" s="42"/>
    </row>
    <row r="550" spans="29:47" s="89" customFormat="1" ht="15">
      <c r="AC550" s="42"/>
      <c r="AD550" s="42"/>
      <c r="AG550" s="42"/>
      <c r="AH550" s="42"/>
      <c r="AK550" s="42"/>
      <c r="AL550" s="42"/>
      <c r="AM550" s="42"/>
      <c r="AP550" s="42"/>
      <c r="AQ550" s="42"/>
      <c r="AT550" s="42"/>
      <c r="AU550" s="42"/>
    </row>
    <row r="551" spans="29:47" s="89" customFormat="1" ht="15">
      <c r="AC551" s="42"/>
      <c r="AD551" s="42"/>
      <c r="AG551" s="42"/>
      <c r="AH551" s="42"/>
      <c r="AK551" s="42"/>
      <c r="AL551" s="42"/>
      <c r="AM551" s="42"/>
      <c r="AP551" s="42"/>
      <c r="AQ551" s="42"/>
      <c r="AT551" s="42"/>
      <c r="AU551" s="42"/>
    </row>
    <row r="552" spans="29:47" s="89" customFormat="1" ht="15">
      <c r="AC552" s="42"/>
      <c r="AD552" s="42"/>
      <c r="AG552" s="42"/>
      <c r="AH552" s="42"/>
      <c r="AK552" s="42"/>
      <c r="AL552" s="42"/>
      <c r="AM552" s="42"/>
      <c r="AP552" s="42"/>
      <c r="AQ552" s="42"/>
      <c r="AT552" s="42"/>
      <c r="AU552" s="42"/>
    </row>
    <row r="553" spans="29:47" s="89" customFormat="1" ht="15">
      <c r="AC553" s="42"/>
      <c r="AD553" s="42"/>
      <c r="AG553" s="42"/>
      <c r="AH553" s="42"/>
      <c r="AK553" s="42"/>
      <c r="AL553" s="42"/>
      <c r="AM553" s="42"/>
      <c r="AP553" s="42"/>
      <c r="AQ553" s="42"/>
      <c r="AT553" s="42"/>
      <c r="AU553" s="42"/>
    </row>
    <row r="554" spans="29:47" s="89" customFormat="1" ht="15">
      <c r="AC554" s="42"/>
      <c r="AD554" s="42"/>
      <c r="AG554" s="42"/>
      <c r="AH554" s="42"/>
      <c r="AK554" s="42"/>
      <c r="AL554" s="42"/>
      <c r="AM554" s="42"/>
      <c r="AP554" s="42"/>
      <c r="AQ554" s="42"/>
      <c r="AT554" s="42"/>
      <c r="AU554" s="42"/>
    </row>
    <row r="555" spans="29:47" s="89" customFormat="1" ht="15">
      <c r="AC555" s="42"/>
      <c r="AD555" s="42"/>
      <c r="AG555" s="42"/>
      <c r="AH555" s="42"/>
      <c r="AK555" s="42"/>
      <c r="AL555" s="42"/>
      <c r="AM555" s="42"/>
      <c r="AP555" s="42"/>
      <c r="AQ555" s="42"/>
      <c r="AT555" s="42"/>
      <c r="AU555" s="42"/>
    </row>
    <row r="556" spans="29:47" s="89" customFormat="1" ht="15">
      <c r="AC556" s="42"/>
      <c r="AD556" s="42"/>
      <c r="AG556" s="42"/>
      <c r="AH556" s="42"/>
      <c r="AK556" s="42"/>
      <c r="AL556" s="42"/>
      <c r="AM556" s="42"/>
      <c r="AP556" s="42"/>
      <c r="AQ556" s="42"/>
      <c r="AT556" s="42"/>
      <c r="AU556" s="42"/>
    </row>
    <row r="557" spans="29:47" s="89" customFormat="1" ht="15">
      <c r="AC557" s="42"/>
      <c r="AD557" s="42"/>
      <c r="AG557" s="42"/>
      <c r="AH557" s="42"/>
      <c r="AK557" s="42"/>
      <c r="AL557" s="42"/>
      <c r="AM557" s="42"/>
      <c r="AP557" s="42"/>
      <c r="AQ557" s="42"/>
      <c r="AT557" s="42"/>
      <c r="AU557" s="42"/>
    </row>
    <row r="558" spans="29:47" s="89" customFormat="1" ht="15">
      <c r="AC558" s="42"/>
      <c r="AD558" s="42"/>
      <c r="AG558" s="42"/>
      <c r="AH558" s="42"/>
      <c r="AK558" s="42"/>
      <c r="AL558" s="42"/>
      <c r="AM558" s="42"/>
      <c r="AP558" s="42"/>
      <c r="AQ558" s="42"/>
      <c r="AT558" s="42"/>
      <c r="AU558" s="42"/>
    </row>
    <row r="559" spans="29:47" s="89" customFormat="1" ht="15">
      <c r="AC559" s="42"/>
      <c r="AD559" s="42"/>
      <c r="AG559" s="42"/>
      <c r="AH559" s="42"/>
      <c r="AK559" s="42"/>
      <c r="AL559" s="42"/>
      <c r="AM559" s="42"/>
      <c r="AP559" s="42"/>
      <c r="AQ559" s="42"/>
      <c r="AT559" s="42"/>
      <c r="AU559" s="42"/>
    </row>
    <row r="560" spans="29:47" s="89" customFormat="1" ht="15">
      <c r="AC560" s="42"/>
      <c r="AD560" s="42"/>
      <c r="AG560" s="42"/>
      <c r="AH560" s="42"/>
      <c r="AK560" s="42"/>
      <c r="AL560" s="42"/>
      <c r="AM560" s="42"/>
      <c r="AP560" s="42"/>
      <c r="AQ560" s="42"/>
      <c r="AT560" s="42"/>
      <c r="AU560" s="42"/>
    </row>
    <row r="561" spans="29:47" s="89" customFormat="1" ht="15">
      <c r="AC561" s="42"/>
      <c r="AD561" s="42"/>
      <c r="AG561" s="42"/>
      <c r="AH561" s="42"/>
      <c r="AK561" s="42"/>
      <c r="AL561" s="42"/>
      <c r="AM561" s="42"/>
      <c r="AP561" s="42"/>
      <c r="AQ561" s="42"/>
      <c r="AT561" s="42"/>
      <c r="AU561" s="42"/>
    </row>
    <row r="562" spans="29:47" s="89" customFormat="1" ht="15">
      <c r="AC562" s="42"/>
      <c r="AD562" s="42"/>
      <c r="AG562" s="42"/>
      <c r="AH562" s="42"/>
      <c r="AK562" s="42"/>
      <c r="AL562" s="42"/>
      <c r="AM562" s="42"/>
      <c r="AP562" s="42"/>
      <c r="AQ562" s="42"/>
      <c r="AT562" s="42"/>
      <c r="AU562" s="42"/>
    </row>
    <row r="563" spans="29:47" s="89" customFormat="1" ht="15">
      <c r="AC563" s="42"/>
      <c r="AD563" s="42"/>
      <c r="AG563" s="42"/>
      <c r="AH563" s="42"/>
      <c r="AK563" s="42"/>
      <c r="AL563" s="42"/>
      <c r="AM563" s="42"/>
      <c r="AP563" s="42"/>
      <c r="AQ563" s="42"/>
      <c r="AT563" s="42"/>
      <c r="AU563" s="42"/>
    </row>
    <row r="564" spans="29:47" s="89" customFormat="1" ht="15">
      <c r="AC564" s="42"/>
      <c r="AD564" s="42"/>
      <c r="AG564" s="42"/>
      <c r="AH564" s="42"/>
      <c r="AK564" s="42"/>
      <c r="AL564" s="42"/>
      <c r="AM564" s="42"/>
      <c r="AP564" s="42"/>
      <c r="AQ564" s="42"/>
      <c r="AT564" s="42"/>
      <c r="AU564" s="42"/>
    </row>
    <row r="565" spans="29:47" s="89" customFormat="1" ht="15">
      <c r="AC565" s="42"/>
      <c r="AD565" s="42"/>
      <c r="AG565" s="42"/>
      <c r="AH565" s="42"/>
      <c r="AK565" s="42"/>
      <c r="AL565" s="42"/>
      <c r="AM565" s="42"/>
      <c r="AP565" s="42"/>
      <c r="AQ565" s="42"/>
      <c r="AT565" s="42"/>
      <c r="AU565" s="42"/>
    </row>
    <row r="566" spans="29:47" s="89" customFormat="1" ht="15">
      <c r="AC566" s="42"/>
      <c r="AD566" s="42"/>
      <c r="AG566" s="42"/>
      <c r="AH566" s="42"/>
      <c r="AK566" s="42"/>
      <c r="AL566" s="42"/>
      <c r="AM566" s="42"/>
      <c r="AP566" s="42"/>
      <c r="AQ566" s="42"/>
      <c r="AT566" s="42"/>
      <c r="AU566" s="42"/>
    </row>
    <row r="567" spans="29:47" s="89" customFormat="1" ht="15">
      <c r="AC567" s="42"/>
      <c r="AD567" s="42"/>
      <c r="AG567" s="42"/>
      <c r="AH567" s="42"/>
      <c r="AK567" s="42"/>
      <c r="AL567" s="42"/>
      <c r="AM567" s="42"/>
      <c r="AP567" s="42"/>
      <c r="AQ567" s="42"/>
      <c r="AT567" s="42"/>
      <c r="AU567" s="42"/>
    </row>
    <row r="568" spans="29:47" s="89" customFormat="1" ht="15">
      <c r="AC568" s="42"/>
      <c r="AD568" s="42"/>
      <c r="AG568" s="42"/>
      <c r="AH568" s="42"/>
      <c r="AK568" s="42"/>
      <c r="AL568" s="42"/>
      <c r="AM568" s="42"/>
      <c r="AP568" s="42"/>
      <c r="AQ568" s="42"/>
      <c r="AT568" s="42"/>
      <c r="AU568" s="42"/>
    </row>
    <row r="569" spans="29:47" s="89" customFormat="1" ht="15">
      <c r="AC569" s="42"/>
      <c r="AD569" s="42"/>
      <c r="AG569" s="42"/>
      <c r="AH569" s="42"/>
      <c r="AK569" s="42"/>
      <c r="AL569" s="42"/>
      <c r="AM569" s="42"/>
      <c r="AP569" s="42"/>
      <c r="AQ569" s="42"/>
      <c r="AT569" s="42"/>
      <c r="AU569" s="42"/>
    </row>
    <row r="570" spans="29:47" s="89" customFormat="1" ht="15">
      <c r="AC570" s="42"/>
      <c r="AD570" s="42"/>
      <c r="AG570" s="42"/>
      <c r="AH570" s="42"/>
      <c r="AK570" s="42"/>
      <c r="AL570" s="42"/>
      <c r="AM570" s="42"/>
      <c r="AP570" s="42"/>
      <c r="AQ570" s="42"/>
      <c r="AT570" s="42"/>
      <c r="AU570" s="42"/>
    </row>
    <row r="571" spans="29:47" s="89" customFormat="1" ht="15">
      <c r="AC571" s="42"/>
      <c r="AD571" s="42"/>
      <c r="AG571" s="42"/>
      <c r="AH571" s="42"/>
      <c r="AK571" s="42"/>
      <c r="AL571" s="42"/>
      <c r="AM571" s="42"/>
      <c r="AP571" s="42"/>
      <c r="AQ571" s="42"/>
      <c r="AT571" s="42"/>
      <c r="AU571" s="42"/>
    </row>
    <row r="572" spans="29:47" s="89" customFormat="1" ht="15">
      <c r="AC572" s="42"/>
      <c r="AD572" s="42"/>
      <c r="AG572" s="42"/>
      <c r="AH572" s="42"/>
      <c r="AK572" s="42"/>
      <c r="AL572" s="42"/>
      <c r="AM572" s="42"/>
      <c r="AP572" s="42"/>
      <c r="AQ572" s="42"/>
      <c r="AT572" s="42"/>
      <c r="AU572" s="42"/>
    </row>
    <row r="573" spans="29:47" s="89" customFormat="1" ht="15">
      <c r="AC573" s="42"/>
      <c r="AD573" s="42"/>
      <c r="AG573" s="42"/>
      <c r="AH573" s="42"/>
      <c r="AK573" s="42"/>
      <c r="AL573" s="42"/>
      <c r="AM573" s="42"/>
      <c r="AP573" s="42"/>
      <c r="AQ573" s="42"/>
      <c r="AT573" s="42"/>
      <c r="AU573" s="42"/>
    </row>
    <row r="574" spans="29:47" s="89" customFormat="1" ht="15">
      <c r="AC574" s="42"/>
      <c r="AD574" s="42"/>
      <c r="AG574" s="42"/>
      <c r="AH574" s="42"/>
      <c r="AK574" s="42"/>
      <c r="AL574" s="42"/>
      <c r="AM574" s="42"/>
      <c r="AP574" s="42"/>
      <c r="AQ574" s="42"/>
      <c r="AT574" s="42"/>
      <c r="AU574" s="42"/>
    </row>
    <row r="575" spans="29:47" s="89" customFormat="1" ht="15">
      <c r="AC575" s="42"/>
      <c r="AD575" s="42"/>
      <c r="AG575" s="42"/>
      <c r="AH575" s="42"/>
      <c r="AK575" s="42"/>
      <c r="AL575" s="42"/>
      <c r="AM575" s="42"/>
      <c r="AP575" s="42"/>
      <c r="AQ575" s="42"/>
      <c r="AT575" s="42"/>
      <c r="AU575" s="42"/>
    </row>
    <row r="576" spans="29:47" s="89" customFormat="1" ht="15">
      <c r="AC576" s="42"/>
      <c r="AD576" s="42"/>
      <c r="AG576" s="42"/>
      <c r="AH576" s="42"/>
      <c r="AK576" s="42"/>
      <c r="AL576" s="42"/>
      <c r="AM576" s="42"/>
      <c r="AP576" s="42"/>
      <c r="AQ576" s="42"/>
      <c r="AT576" s="42"/>
      <c r="AU576" s="42"/>
    </row>
    <row r="577" spans="29:47" s="89" customFormat="1" ht="15">
      <c r="AC577" s="42"/>
      <c r="AD577" s="42"/>
      <c r="AG577" s="42"/>
      <c r="AH577" s="42"/>
      <c r="AK577" s="42"/>
      <c r="AL577" s="42"/>
      <c r="AM577" s="42"/>
      <c r="AP577" s="42"/>
      <c r="AQ577" s="42"/>
      <c r="AT577" s="42"/>
      <c r="AU577" s="42"/>
    </row>
    <row r="578" spans="29:47" s="89" customFormat="1" ht="15">
      <c r="AC578" s="42"/>
      <c r="AD578" s="42"/>
      <c r="AG578" s="42"/>
      <c r="AH578" s="42"/>
      <c r="AK578" s="42"/>
      <c r="AL578" s="42"/>
      <c r="AM578" s="42"/>
      <c r="AP578" s="42"/>
      <c r="AQ578" s="42"/>
      <c r="AT578" s="42"/>
      <c r="AU578" s="42"/>
    </row>
    <row r="579" spans="29:47" s="89" customFormat="1" ht="15">
      <c r="AC579" s="42"/>
      <c r="AD579" s="42"/>
      <c r="AG579" s="42"/>
      <c r="AH579" s="42"/>
      <c r="AK579" s="42"/>
      <c r="AL579" s="42"/>
      <c r="AM579" s="42"/>
      <c r="AP579" s="42"/>
      <c r="AQ579" s="42"/>
      <c r="AT579" s="42"/>
      <c r="AU579" s="42"/>
    </row>
    <row r="580" spans="29:47" s="89" customFormat="1" ht="15">
      <c r="AC580" s="42"/>
      <c r="AD580" s="42"/>
      <c r="AG580" s="42"/>
      <c r="AH580" s="42"/>
      <c r="AK580" s="42"/>
      <c r="AL580" s="42"/>
      <c r="AM580" s="42"/>
      <c r="AP580" s="42"/>
      <c r="AQ580" s="42"/>
      <c r="AT580" s="42"/>
      <c r="AU580" s="42"/>
    </row>
    <row r="581" spans="29:47" s="89" customFormat="1" ht="15">
      <c r="AC581" s="42"/>
      <c r="AD581" s="42"/>
      <c r="AG581" s="42"/>
      <c r="AH581" s="42"/>
      <c r="AK581" s="42"/>
      <c r="AL581" s="42"/>
      <c r="AM581" s="42"/>
      <c r="AP581" s="42"/>
      <c r="AQ581" s="42"/>
      <c r="AT581" s="42"/>
      <c r="AU581" s="42"/>
    </row>
    <row r="582" spans="29:47" s="89" customFormat="1" ht="15">
      <c r="AC582" s="42"/>
      <c r="AD582" s="42"/>
      <c r="AG582" s="42"/>
      <c r="AH582" s="42"/>
      <c r="AK582" s="42"/>
      <c r="AL582" s="42"/>
      <c r="AM582" s="42"/>
      <c r="AP582" s="42"/>
      <c r="AQ582" s="42"/>
      <c r="AT582" s="42"/>
      <c r="AU582" s="42"/>
    </row>
    <row r="583" spans="29:47" s="89" customFormat="1" ht="15">
      <c r="AC583" s="42"/>
      <c r="AD583" s="42"/>
      <c r="AG583" s="42"/>
      <c r="AH583" s="42"/>
      <c r="AK583" s="42"/>
      <c r="AL583" s="42"/>
      <c r="AM583" s="42"/>
      <c r="AP583" s="42"/>
      <c r="AQ583" s="42"/>
      <c r="AT583" s="42"/>
      <c r="AU583" s="42"/>
    </row>
    <row r="584" spans="29:47" s="89" customFormat="1" ht="15">
      <c r="AC584" s="42"/>
      <c r="AD584" s="42"/>
      <c r="AG584" s="42"/>
      <c r="AH584" s="42"/>
      <c r="AK584" s="42"/>
      <c r="AL584" s="42"/>
      <c r="AM584" s="42"/>
      <c r="AP584" s="42"/>
      <c r="AQ584" s="42"/>
      <c r="AT584" s="42"/>
      <c r="AU584" s="42"/>
    </row>
    <row r="585" spans="29:47" s="89" customFormat="1" ht="15">
      <c r="AC585" s="42"/>
      <c r="AD585" s="42"/>
      <c r="AG585" s="42"/>
      <c r="AH585" s="42"/>
      <c r="AK585" s="42"/>
      <c r="AL585" s="42"/>
      <c r="AM585" s="42"/>
      <c r="AP585" s="42"/>
      <c r="AQ585" s="42"/>
      <c r="AT585" s="42"/>
      <c r="AU585" s="42"/>
    </row>
    <row r="586" spans="29:47" s="89" customFormat="1" ht="15">
      <c r="AC586" s="42"/>
      <c r="AD586" s="42"/>
      <c r="AG586" s="42"/>
      <c r="AH586" s="42"/>
      <c r="AK586" s="42"/>
      <c r="AL586" s="42"/>
      <c r="AM586" s="42"/>
      <c r="AP586" s="42"/>
      <c r="AQ586" s="42"/>
      <c r="AT586" s="42"/>
      <c r="AU586" s="42"/>
    </row>
    <row r="587" spans="29:47" s="89" customFormat="1" ht="15">
      <c r="AC587" s="42"/>
      <c r="AD587" s="42"/>
      <c r="AG587" s="42"/>
      <c r="AH587" s="42"/>
      <c r="AK587" s="42"/>
      <c r="AL587" s="42"/>
      <c r="AM587" s="42"/>
      <c r="AP587" s="42"/>
      <c r="AQ587" s="42"/>
      <c r="AT587" s="42"/>
      <c r="AU587" s="42"/>
    </row>
    <row r="588" spans="29:47" s="89" customFormat="1" ht="15">
      <c r="AC588" s="42"/>
      <c r="AD588" s="42"/>
      <c r="AG588" s="42"/>
      <c r="AH588" s="42"/>
      <c r="AK588" s="42"/>
      <c r="AL588" s="42"/>
      <c r="AM588" s="42"/>
      <c r="AP588" s="42"/>
      <c r="AQ588" s="42"/>
      <c r="AT588" s="42"/>
      <c r="AU588" s="42"/>
    </row>
    <row r="589" spans="29:47" s="89" customFormat="1" ht="15">
      <c r="AC589" s="42"/>
      <c r="AD589" s="42"/>
      <c r="AG589" s="42"/>
      <c r="AH589" s="42"/>
      <c r="AK589" s="42"/>
      <c r="AL589" s="42"/>
      <c r="AM589" s="42"/>
      <c r="AP589" s="42"/>
      <c r="AQ589" s="42"/>
      <c r="AT589" s="42"/>
      <c r="AU589" s="42"/>
    </row>
    <row r="590" spans="29:47" s="89" customFormat="1" ht="15">
      <c r="AC590" s="42"/>
      <c r="AD590" s="42"/>
      <c r="AG590" s="42"/>
      <c r="AH590" s="42"/>
      <c r="AK590" s="42"/>
      <c r="AL590" s="42"/>
      <c r="AM590" s="42"/>
      <c r="AP590" s="42"/>
      <c r="AQ590" s="42"/>
      <c r="AT590" s="42"/>
      <c r="AU590" s="42"/>
    </row>
    <row r="591" spans="29:47" s="89" customFormat="1" ht="15">
      <c r="AC591" s="42"/>
      <c r="AD591" s="42"/>
      <c r="AG591" s="42"/>
      <c r="AH591" s="42"/>
      <c r="AK591" s="42"/>
      <c r="AL591" s="42"/>
      <c r="AM591" s="42"/>
      <c r="AP591" s="42"/>
      <c r="AQ591" s="42"/>
      <c r="AT591" s="42"/>
      <c r="AU591" s="42"/>
    </row>
    <row r="592" spans="29:47" s="89" customFormat="1" ht="15">
      <c r="AC592" s="42"/>
      <c r="AD592" s="42"/>
      <c r="AG592" s="42"/>
      <c r="AH592" s="42"/>
      <c r="AK592" s="42"/>
      <c r="AL592" s="42"/>
      <c r="AM592" s="42"/>
      <c r="AP592" s="42"/>
      <c r="AQ592" s="42"/>
      <c r="AT592" s="42"/>
      <c r="AU592" s="42"/>
    </row>
    <row r="593" spans="29:47" s="89" customFormat="1" ht="15">
      <c r="AC593" s="42"/>
      <c r="AD593" s="42"/>
      <c r="AG593" s="42"/>
      <c r="AH593" s="42"/>
      <c r="AK593" s="42"/>
      <c r="AL593" s="42"/>
      <c r="AM593" s="42"/>
      <c r="AP593" s="42"/>
      <c r="AQ593" s="42"/>
      <c r="AT593" s="42"/>
      <c r="AU593" s="42"/>
    </row>
    <row r="594" spans="29:47" s="89" customFormat="1" ht="15">
      <c r="AC594" s="42"/>
      <c r="AD594" s="42"/>
      <c r="AG594" s="42"/>
      <c r="AH594" s="42"/>
      <c r="AK594" s="42"/>
      <c r="AL594" s="42"/>
      <c r="AM594" s="42"/>
      <c r="AP594" s="42"/>
      <c r="AQ594" s="42"/>
      <c r="AT594" s="42"/>
      <c r="AU594" s="42"/>
    </row>
    <row r="595" spans="29:47" s="89" customFormat="1" ht="15">
      <c r="AC595" s="42"/>
      <c r="AD595" s="42"/>
      <c r="AG595" s="42"/>
      <c r="AH595" s="42"/>
      <c r="AK595" s="42"/>
      <c r="AL595" s="42"/>
      <c r="AM595" s="42"/>
      <c r="AP595" s="42"/>
      <c r="AQ595" s="42"/>
      <c r="AT595" s="42"/>
      <c r="AU595" s="42"/>
    </row>
    <row r="596" spans="29:47" s="89" customFormat="1" ht="15">
      <c r="AC596" s="42"/>
      <c r="AD596" s="42"/>
      <c r="AG596" s="42"/>
      <c r="AH596" s="42"/>
      <c r="AK596" s="42"/>
      <c r="AL596" s="42"/>
      <c r="AM596" s="42"/>
      <c r="AP596" s="42"/>
      <c r="AQ596" s="42"/>
      <c r="AT596" s="42"/>
      <c r="AU596" s="42"/>
    </row>
    <row r="597" spans="29:47" s="89" customFormat="1" ht="15">
      <c r="AC597" s="42"/>
      <c r="AD597" s="42"/>
      <c r="AG597" s="42"/>
      <c r="AH597" s="42"/>
      <c r="AK597" s="42"/>
      <c r="AL597" s="42"/>
      <c r="AM597" s="42"/>
      <c r="AP597" s="42"/>
      <c r="AQ597" s="42"/>
      <c r="AT597" s="42"/>
      <c r="AU597" s="42"/>
    </row>
    <row r="598" spans="29:47" s="89" customFormat="1" ht="15">
      <c r="AC598" s="42"/>
      <c r="AD598" s="42"/>
      <c r="AG598" s="42"/>
      <c r="AH598" s="42"/>
      <c r="AK598" s="42"/>
      <c r="AL598" s="42"/>
      <c r="AM598" s="42"/>
      <c r="AP598" s="42"/>
      <c r="AQ598" s="42"/>
      <c r="AT598" s="42"/>
      <c r="AU598" s="42"/>
    </row>
    <row r="599" spans="29:47" s="89" customFormat="1" ht="15">
      <c r="AC599" s="42"/>
      <c r="AD599" s="42"/>
      <c r="AG599" s="42"/>
      <c r="AH599" s="42"/>
      <c r="AK599" s="42"/>
      <c r="AL599" s="42"/>
      <c r="AM599" s="42"/>
      <c r="AP599" s="42"/>
      <c r="AQ599" s="42"/>
      <c r="AT599" s="42"/>
      <c r="AU599" s="42"/>
    </row>
    <row r="600" spans="29:47" s="89" customFormat="1" ht="15">
      <c r="AC600" s="42"/>
      <c r="AD600" s="42"/>
      <c r="AG600" s="42"/>
      <c r="AH600" s="42"/>
      <c r="AK600" s="42"/>
      <c r="AL600" s="42"/>
      <c r="AM600" s="42"/>
      <c r="AP600" s="42"/>
      <c r="AQ600" s="42"/>
      <c r="AT600" s="42"/>
      <c r="AU600" s="42"/>
    </row>
    <row r="601" spans="29:47" s="89" customFormat="1" ht="15">
      <c r="AC601" s="42"/>
      <c r="AD601" s="42"/>
      <c r="AG601" s="42"/>
      <c r="AH601" s="42"/>
      <c r="AK601" s="42"/>
      <c r="AL601" s="42"/>
      <c r="AM601" s="42"/>
      <c r="AP601" s="42"/>
      <c r="AQ601" s="42"/>
      <c r="AT601" s="42"/>
      <c r="AU601" s="42"/>
    </row>
    <row r="602" spans="29:47" s="89" customFormat="1" ht="15">
      <c r="AC602" s="42"/>
      <c r="AD602" s="42"/>
      <c r="AG602" s="42"/>
      <c r="AH602" s="42"/>
      <c r="AK602" s="42"/>
      <c r="AL602" s="42"/>
      <c r="AM602" s="42"/>
      <c r="AP602" s="42"/>
      <c r="AQ602" s="42"/>
      <c r="AT602" s="42"/>
      <c r="AU602" s="42"/>
    </row>
    <row r="603" spans="29:47" s="89" customFormat="1" ht="15">
      <c r="AC603" s="42"/>
      <c r="AD603" s="42"/>
      <c r="AG603" s="42"/>
      <c r="AH603" s="42"/>
      <c r="AK603" s="42"/>
      <c r="AL603" s="42"/>
      <c r="AM603" s="42"/>
      <c r="AP603" s="42"/>
      <c r="AQ603" s="42"/>
      <c r="AT603" s="42"/>
      <c r="AU603" s="42"/>
    </row>
    <row r="604" spans="29:47" s="89" customFormat="1" ht="15">
      <c r="AC604" s="42"/>
      <c r="AD604" s="42"/>
      <c r="AG604" s="42"/>
      <c r="AH604" s="42"/>
      <c r="AK604" s="42"/>
      <c r="AL604" s="42"/>
      <c r="AM604" s="42"/>
      <c r="AP604" s="42"/>
      <c r="AQ604" s="42"/>
      <c r="AT604" s="42"/>
      <c r="AU604" s="42"/>
    </row>
    <row r="605" spans="29:47" s="89" customFormat="1" ht="15">
      <c r="AC605" s="42"/>
      <c r="AD605" s="42"/>
      <c r="AG605" s="42"/>
      <c r="AH605" s="42"/>
      <c r="AK605" s="42"/>
      <c r="AL605" s="42"/>
      <c r="AM605" s="42"/>
      <c r="AP605" s="42"/>
      <c r="AQ605" s="42"/>
      <c r="AT605" s="42"/>
      <c r="AU605" s="42"/>
    </row>
    <row r="606" spans="29:47" s="89" customFormat="1" ht="15">
      <c r="AC606" s="42"/>
      <c r="AD606" s="42"/>
      <c r="AG606" s="42"/>
      <c r="AH606" s="42"/>
      <c r="AK606" s="42"/>
      <c r="AL606" s="42"/>
      <c r="AM606" s="42"/>
      <c r="AP606" s="42"/>
      <c r="AQ606" s="42"/>
      <c r="AT606" s="42"/>
      <c r="AU606" s="42"/>
    </row>
    <row r="607" spans="29:47" s="89" customFormat="1" ht="15">
      <c r="AC607" s="42"/>
      <c r="AD607" s="42"/>
      <c r="AG607" s="42"/>
      <c r="AH607" s="42"/>
      <c r="AK607" s="42"/>
      <c r="AL607" s="42"/>
      <c r="AM607" s="42"/>
      <c r="AP607" s="42"/>
      <c r="AQ607" s="42"/>
      <c r="AT607" s="42"/>
      <c r="AU607" s="42"/>
    </row>
    <row r="608" spans="29:47" s="89" customFormat="1" ht="15">
      <c r="AC608" s="42"/>
      <c r="AD608" s="42"/>
      <c r="AG608" s="42"/>
      <c r="AH608" s="42"/>
      <c r="AK608" s="42"/>
      <c r="AL608" s="42"/>
      <c r="AM608" s="42"/>
      <c r="AP608" s="42"/>
      <c r="AQ608" s="42"/>
      <c r="AT608" s="42"/>
      <c r="AU608" s="42"/>
    </row>
    <row r="609" spans="29:47" s="89" customFormat="1" ht="15">
      <c r="AC609" s="42"/>
      <c r="AD609" s="42"/>
      <c r="AG609" s="42"/>
      <c r="AH609" s="42"/>
      <c r="AK609" s="42"/>
      <c r="AL609" s="42"/>
      <c r="AM609" s="42"/>
      <c r="AP609" s="42"/>
      <c r="AQ609" s="42"/>
      <c r="AT609" s="42"/>
      <c r="AU609" s="42"/>
    </row>
    <row r="610" spans="29:47" s="89" customFormat="1" ht="15">
      <c r="AC610" s="42"/>
      <c r="AD610" s="42"/>
      <c r="AG610" s="42"/>
      <c r="AH610" s="42"/>
      <c r="AK610" s="42"/>
      <c r="AL610" s="42"/>
      <c r="AM610" s="42"/>
      <c r="AP610" s="42"/>
      <c r="AQ610" s="42"/>
      <c r="AT610" s="42"/>
      <c r="AU610" s="42"/>
    </row>
    <row r="611" spans="29:47" s="89" customFormat="1" ht="15">
      <c r="AC611" s="42"/>
      <c r="AD611" s="42"/>
      <c r="AG611" s="42"/>
      <c r="AH611" s="42"/>
      <c r="AK611" s="42"/>
      <c r="AL611" s="42"/>
      <c r="AM611" s="42"/>
      <c r="AP611" s="42"/>
      <c r="AQ611" s="42"/>
      <c r="AT611" s="42"/>
      <c r="AU611" s="42"/>
    </row>
    <row r="612" spans="29:47" s="89" customFormat="1" ht="15">
      <c r="AC612" s="42"/>
      <c r="AD612" s="42"/>
      <c r="AG612" s="42"/>
      <c r="AH612" s="42"/>
      <c r="AK612" s="42"/>
      <c r="AL612" s="42"/>
      <c r="AM612" s="42"/>
      <c r="AP612" s="42"/>
      <c r="AQ612" s="42"/>
      <c r="AT612" s="42"/>
      <c r="AU612" s="42"/>
    </row>
    <row r="613" spans="29:47" s="89" customFormat="1" ht="15">
      <c r="AC613" s="42"/>
      <c r="AD613" s="42"/>
      <c r="AG613" s="42"/>
      <c r="AH613" s="42"/>
      <c r="AK613" s="42"/>
      <c r="AL613" s="42"/>
      <c r="AM613" s="42"/>
      <c r="AP613" s="42"/>
      <c r="AQ613" s="42"/>
      <c r="AT613" s="42"/>
      <c r="AU613" s="42"/>
    </row>
    <row r="614" spans="29:47" s="89" customFormat="1" ht="15">
      <c r="AC614" s="42"/>
      <c r="AD614" s="42"/>
      <c r="AG614" s="42"/>
      <c r="AH614" s="42"/>
      <c r="AK614" s="42"/>
      <c r="AL614" s="42"/>
      <c r="AM614" s="42"/>
      <c r="AP614" s="42"/>
      <c r="AQ614" s="42"/>
      <c r="AT614" s="42"/>
      <c r="AU614" s="42"/>
    </row>
    <row r="615" spans="29:47" s="89" customFormat="1" ht="15">
      <c r="AC615" s="42"/>
      <c r="AD615" s="42"/>
      <c r="AG615" s="42"/>
      <c r="AH615" s="42"/>
      <c r="AK615" s="42"/>
      <c r="AL615" s="42"/>
      <c r="AM615" s="42"/>
      <c r="AP615" s="42"/>
      <c r="AQ615" s="42"/>
      <c r="AT615" s="42"/>
      <c r="AU615" s="42"/>
    </row>
    <row r="616" spans="29:47" s="89" customFormat="1" ht="15">
      <c r="AC616" s="42"/>
      <c r="AD616" s="42"/>
      <c r="AG616" s="42"/>
      <c r="AH616" s="42"/>
      <c r="AK616" s="42"/>
      <c r="AL616" s="42"/>
      <c r="AM616" s="42"/>
      <c r="AP616" s="42"/>
      <c r="AQ616" s="42"/>
      <c r="AT616" s="42"/>
      <c r="AU616" s="42"/>
    </row>
    <row r="617" spans="29:47" s="89" customFormat="1" ht="15">
      <c r="AC617" s="42"/>
      <c r="AD617" s="42"/>
      <c r="AG617" s="42"/>
      <c r="AH617" s="42"/>
      <c r="AK617" s="42"/>
      <c r="AL617" s="42"/>
      <c r="AM617" s="42"/>
      <c r="AP617" s="42"/>
      <c r="AQ617" s="42"/>
      <c r="AT617" s="42"/>
      <c r="AU617" s="42"/>
    </row>
    <row r="618" spans="29:47" s="89" customFormat="1" ht="15">
      <c r="AC618" s="42"/>
      <c r="AD618" s="42"/>
      <c r="AG618" s="42"/>
      <c r="AH618" s="42"/>
      <c r="AK618" s="42"/>
      <c r="AL618" s="42"/>
      <c r="AM618" s="42"/>
      <c r="AP618" s="42"/>
      <c r="AQ618" s="42"/>
      <c r="AT618" s="42"/>
      <c r="AU618" s="42"/>
    </row>
    <row r="619" spans="29:47" s="89" customFormat="1" ht="15">
      <c r="AC619" s="42"/>
      <c r="AD619" s="42"/>
      <c r="AG619" s="42"/>
      <c r="AH619" s="42"/>
      <c r="AK619" s="42"/>
      <c r="AL619" s="42"/>
      <c r="AM619" s="42"/>
      <c r="AP619" s="42"/>
      <c r="AQ619" s="42"/>
      <c r="AT619" s="42"/>
      <c r="AU619" s="42"/>
    </row>
    <row r="620" spans="29:47" s="89" customFormat="1" ht="15">
      <c r="AC620" s="42"/>
      <c r="AD620" s="42"/>
      <c r="AG620" s="42"/>
      <c r="AH620" s="42"/>
      <c r="AK620" s="42"/>
      <c r="AL620" s="42"/>
      <c r="AM620" s="42"/>
      <c r="AP620" s="42"/>
      <c r="AQ620" s="42"/>
      <c r="AT620" s="42"/>
      <c r="AU620" s="42"/>
    </row>
    <row r="621" spans="29:47" s="89" customFormat="1" ht="15">
      <c r="AC621" s="42"/>
      <c r="AD621" s="42"/>
      <c r="AG621" s="42"/>
      <c r="AH621" s="42"/>
      <c r="AK621" s="42"/>
      <c r="AL621" s="42"/>
      <c r="AM621" s="42"/>
      <c r="AP621" s="42"/>
      <c r="AQ621" s="42"/>
      <c r="AT621" s="42"/>
      <c r="AU621" s="42"/>
    </row>
    <row r="622" spans="29:47" s="89" customFormat="1" ht="15">
      <c r="AC622" s="42"/>
      <c r="AD622" s="42"/>
      <c r="AG622" s="42"/>
      <c r="AH622" s="42"/>
      <c r="AK622" s="42"/>
      <c r="AL622" s="42"/>
      <c r="AM622" s="42"/>
      <c r="AP622" s="42"/>
      <c r="AQ622" s="42"/>
      <c r="AT622" s="42"/>
      <c r="AU622" s="42"/>
    </row>
    <row r="623" spans="29:47" s="89" customFormat="1" ht="15">
      <c r="AC623" s="42"/>
      <c r="AD623" s="42"/>
      <c r="AG623" s="42"/>
      <c r="AH623" s="42"/>
      <c r="AK623" s="42"/>
      <c r="AL623" s="42"/>
      <c r="AM623" s="42"/>
      <c r="AP623" s="42"/>
      <c r="AQ623" s="42"/>
      <c r="AT623" s="42"/>
      <c r="AU623" s="42"/>
    </row>
    <row r="624" spans="29:47" s="89" customFormat="1" ht="15">
      <c r="AC624" s="42"/>
      <c r="AD624" s="42"/>
      <c r="AG624" s="42"/>
      <c r="AH624" s="42"/>
      <c r="AK624" s="42"/>
      <c r="AL624" s="42"/>
      <c r="AM624" s="42"/>
      <c r="AP624" s="42"/>
      <c r="AQ624" s="42"/>
      <c r="AT624" s="42"/>
      <c r="AU624" s="42"/>
    </row>
    <row r="625" spans="29:47" s="89" customFormat="1" ht="15">
      <c r="AC625" s="42"/>
      <c r="AD625" s="42"/>
      <c r="AG625" s="42"/>
      <c r="AH625" s="42"/>
      <c r="AK625" s="42"/>
      <c r="AL625" s="42"/>
      <c r="AM625" s="42"/>
      <c r="AP625" s="42"/>
      <c r="AQ625" s="42"/>
      <c r="AT625" s="42"/>
      <c r="AU625" s="42"/>
    </row>
    <row r="626" spans="29:47" s="89" customFormat="1" ht="15">
      <c r="AC626" s="42"/>
      <c r="AD626" s="42"/>
      <c r="AG626" s="42"/>
      <c r="AH626" s="42"/>
      <c r="AK626" s="42"/>
      <c r="AL626" s="42"/>
      <c r="AM626" s="42"/>
      <c r="AP626" s="42"/>
      <c r="AQ626" s="42"/>
      <c r="AT626" s="42"/>
      <c r="AU626" s="42"/>
    </row>
    <row r="627" spans="29:47" s="89" customFormat="1" ht="15">
      <c r="AC627" s="42"/>
      <c r="AD627" s="42"/>
      <c r="AG627" s="42"/>
      <c r="AH627" s="42"/>
      <c r="AK627" s="42"/>
      <c r="AL627" s="42"/>
      <c r="AM627" s="42"/>
      <c r="AP627" s="42"/>
      <c r="AQ627" s="42"/>
      <c r="AT627" s="42"/>
      <c r="AU627" s="42"/>
    </row>
    <row r="628" spans="29:47" s="89" customFormat="1" ht="15">
      <c r="AC628" s="42"/>
      <c r="AD628" s="42"/>
      <c r="AG628" s="42"/>
      <c r="AH628" s="42"/>
      <c r="AK628" s="42"/>
      <c r="AL628" s="42"/>
      <c r="AM628" s="42"/>
      <c r="AP628" s="42"/>
      <c r="AQ628" s="42"/>
      <c r="AT628" s="42"/>
      <c r="AU628" s="42"/>
    </row>
    <row r="629" spans="29:47" s="89" customFormat="1" ht="15">
      <c r="AC629" s="42"/>
      <c r="AD629" s="42"/>
      <c r="AG629" s="42"/>
      <c r="AH629" s="42"/>
      <c r="AK629" s="42"/>
      <c r="AL629" s="42"/>
      <c r="AM629" s="42"/>
      <c r="AP629" s="42"/>
      <c r="AQ629" s="42"/>
      <c r="AT629" s="42"/>
      <c r="AU629" s="42"/>
    </row>
    <row r="630" spans="29:47" s="89" customFormat="1" ht="15">
      <c r="AC630" s="42"/>
      <c r="AD630" s="42"/>
      <c r="AG630" s="42"/>
      <c r="AH630" s="42"/>
      <c r="AK630" s="42"/>
      <c r="AL630" s="42"/>
      <c r="AM630" s="42"/>
      <c r="AP630" s="42"/>
      <c r="AQ630" s="42"/>
      <c r="AT630" s="42"/>
      <c r="AU630" s="42"/>
    </row>
    <row r="631" spans="29:47" s="89" customFormat="1" ht="15">
      <c r="AC631" s="42"/>
      <c r="AD631" s="42"/>
      <c r="AG631" s="42"/>
      <c r="AH631" s="42"/>
      <c r="AK631" s="42"/>
      <c r="AL631" s="42"/>
      <c r="AM631" s="42"/>
      <c r="AP631" s="42"/>
      <c r="AQ631" s="42"/>
      <c r="AT631" s="42"/>
      <c r="AU631" s="42"/>
    </row>
    <row r="632" spans="29:47" s="89" customFormat="1" ht="15">
      <c r="AC632" s="42"/>
      <c r="AD632" s="42"/>
      <c r="AG632" s="42"/>
      <c r="AH632" s="42"/>
      <c r="AK632" s="42"/>
      <c r="AL632" s="42"/>
      <c r="AM632" s="42"/>
      <c r="AP632" s="42"/>
      <c r="AQ632" s="42"/>
      <c r="AT632" s="42"/>
      <c r="AU632" s="42"/>
    </row>
    <row r="633" spans="29:47" s="89" customFormat="1" ht="15">
      <c r="AC633" s="42"/>
      <c r="AD633" s="42"/>
      <c r="AG633" s="42"/>
      <c r="AH633" s="42"/>
      <c r="AK633" s="42"/>
      <c r="AL633" s="42"/>
      <c r="AM633" s="42"/>
      <c r="AP633" s="42"/>
      <c r="AQ633" s="42"/>
      <c r="AT633" s="42"/>
      <c r="AU633" s="42"/>
    </row>
    <row r="634" spans="29:47" s="89" customFormat="1" ht="15">
      <c r="AC634" s="42"/>
      <c r="AD634" s="42"/>
      <c r="AG634" s="42"/>
      <c r="AH634" s="42"/>
      <c r="AK634" s="42"/>
      <c r="AL634" s="42"/>
      <c r="AM634" s="42"/>
      <c r="AP634" s="42"/>
      <c r="AQ634" s="42"/>
      <c r="AT634" s="42"/>
      <c r="AU634" s="42"/>
    </row>
    <row r="635" spans="29:47" s="89" customFormat="1" ht="15">
      <c r="AC635" s="42"/>
      <c r="AD635" s="42"/>
      <c r="AG635" s="42"/>
      <c r="AH635" s="42"/>
      <c r="AK635" s="42"/>
      <c r="AL635" s="42"/>
      <c r="AM635" s="42"/>
      <c r="AP635" s="42"/>
      <c r="AQ635" s="42"/>
      <c r="AT635" s="42"/>
      <c r="AU635" s="42"/>
    </row>
    <row r="636" spans="29:47" s="89" customFormat="1" ht="15">
      <c r="AC636" s="42"/>
      <c r="AD636" s="42"/>
      <c r="AG636" s="42"/>
      <c r="AH636" s="42"/>
      <c r="AK636" s="42"/>
      <c r="AL636" s="42"/>
      <c r="AM636" s="42"/>
      <c r="AP636" s="42"/>
      <c r="AQ636" s="42"/>
      <c r="AT636" s="42"/>
      <c r="AU636" s="42"/>
    </row>
    <row r="637" spans="29:47" s="89" customFormat="1" ht="15">
      <c r="AC637" s="42"/>
      <c r="AD637" s="42"/>
      <c r="AG637" s="42"/>
      <c r="AH637" s="42"/>
      <c r="AK637" s="42"/>
      <c r="AL637" s="42"/>
      <c r="AM637" s="42"/>
      <c r="AP637" s="42"/>
      <c r="AQ637" s="42"/>
      <c r="AT637" s="42"/>
      <c r="AU637" s="42"/>
    </row>
    <row r="638" spans="29:47" s="89" customFormat="1" ht="15">
      <c r="AC638" s="42"/>
      <c r="AD638" s="42"/>
      <c r="AG638" s="42"/>
      <c r="AH638" s="42"/>
      <c r="AK638" s="42"/>
      <c r="AL638" s="42"/>
      <c r="AM638" s="42"/>
      <c r="AP638" s="42"/>
      <c r="AQ638" s="42"/>
      <c r="AT638" s="42"/>
      <c r="AU638" s="42"/>
    </row>
    <row r="639" spans="29:47" s="89" customFormat="1" ht="15">
      <c r="AC639" s="42"/>
      <c r="AD639" s="42"/>
      <c r="AG639" s="42"/>
      <c r="AH639" s="42"/>
      <c r="AK639" s="42"/>
      <c r="AL639" s="42"/>
      <c r="AM639" s="42"/>
      <c r="AP639" s="42"/>
      <c r="AQ639" s="42"/>
      <c r="AT639" s="42"/>
      <c r="AU639" s="42"/>
    </row>
    <row r="640" spans="29:47" s="89" customFormat="1" ht="15">
      <c r="AC640" s="42"/>
      <c r="AD640" s="42"/>
      <c r="AG640" s="42"/>
      <c r="AH640" s="42"/>
      <c r="AK640" s="42"/>
      <c r="AL640" s="42"/>
      <c r="AM640" s="42"/>
      <c r="AP640" s="42"/>
      <c r="AQ640" s="42"/>
      <c r="AT640" s="42"/>
      <c r="AU640" s="42"/>
    </row>
    <row r="641" spans="29:47" s="89" customFormat="1" ht="15">
      <c r="AC641" s="42"/>
      <c r="AD641" s="42"/>
      <c r="AG641" s="42"/>
      <c r="AH641" s="42"/>
      <c r="AK641" s="42"/>
      <c r="AL641" s="42"/>
      <c r="AM641" s="42"/>
      <c r="AP641" s="42"/>
      <c r="AQ641" s="42"/>
      <c r="AT641" s="42"/>
      <c r="AU641" s="42"/>
    </row>
    <row r="642" spans="29:47" s="89" customFormat="1" ht="15">
      <c r="AC642" s="42"/>
      <c r="AD642" s="42"/>
      <c r="AG642" s="42"/>
      <c r="AH642" s="42"/>
      <c r="AK642" s="42"/>
      <c r="AL642" s="42"/>
      <c r="AM642" s="42"/>
      <c r="AP642" s="42"/>
      <c r="AQ642" s="42"/>
      <c r="AT642" s="42"/>
      <c r="AU642" s="42"/>
    </row>
    <row r="643" spans="29:47" s="89" customFormat="1" ht="15">
      <c r="AC643" s="42"/>
      <c r="AD643" s="42"/>
      <c r="AG643" s="42"/>
      <c r="AH643" s="42"/>
      <c r="AK643" s="42"/>
      <c r="AL643" s="42"/>
      <c r="AM643" s="42"/>
      <c r="AP643" s="42"/>
      <c r="AQ643" s="42"/>
      <c r="AT643" s="42"/>
      <c r="AU643" s="42"/>
    </row>
    <row r="644" spans="29:47" s="89" customFormat="1" ht="15">
      <c r="AC644" s="42"/>
      <c r="AD644" s="42"/>
      <c r="AG644" s="42"/>
      <c r="AH644" s="42"/>
      <c r="AK644" s="42"/>
      <c r="AL644" s="42"/>
      <c r="AM644" s="42"/>
      <c r="AP644" s="42"/>
      <c r="AQ644" s="42"/>
      <c r="AT644" s="42"/>
      <c r="AU644" s="42"/>
    </row>
    <row r="645" spans="29:47" s="89" customFormat="1" ht="15">
      <c r="AC645" s="42"/>
      <c r="AD645" s="42"/>
      <c r="AG645" s="42"/>
      <c r="AH645" s="42"/>
      <c r="AK645" s="42"/>
      <c r="AL645" s="42"/>
      <c r="AM645" s="42"/>
      <c r="AP645" s="42"/>
      <c r="AQ645" s="42"/>
      <c r="AT645" s="42"/>
      <c r="AU645" s="42"/>
    </row>
    <row r="646" spans="29:47" s="89" customFormat="1" ht="15">
      <c r="AC646" s="42"/>
      <c r="AD646" s="42"/>
      <c r="AG646" s="42"/>
      <c r="AH646" s="42"/>
      <c r="AK646" s="42"/>
      <c r="AL646" s="42"/>
      <c r="AM646" s="42"/>
      <c r="AP646" s="42"/>
      <c r="AQ646" s="42"/>
      <c r="AT646" s="42"/>
      <c r="AU646" s="42"/>
    </row>
    <row r="647" spans="29:47" s="89" customFormat="1" ht="15">
      <c r="AC647" s="42"/>
      <c r="AD647" s="42"/>
      <c r="AG647" s="42"/>
      <c r="AH647" s="42"/>
      <c r="AK647" s="42"/>
      <c r="AL647" s="42"/>
      <c r="AM647" s="42"/>
      <c r="AP647" s="42"/>
      <c r="AQ647" s="42"/>
      <c r="AT647" s="42"/>
      <c r="AU647" s="42"/>
    </row>
    <row r="648" spans="29:47" s="89" customFormat="1" ht="15">
      <c r="AC648" s="42"/>
      <c r="AD648" s="42"/>
      <c r="AG648" s="42"/>
      <c r="AH648" s="42"/>
      <c r="AK648" s="42"/>
      <c r="AL648" s="42"/>
      <c r="AM648" s="42"/>
      <c r="AP648" s="42"/>
      <c r="AQ648" s="42"/>
      <c r="AT648" s="42"/>
      <c r="AU648" s="42"/>
    </row>
    <row r="649" spans="29:47" s="89" customFormat="1" ht="15">
      <c r="AC649" s="42"/>
      <c r="AD649" s="42"/>
      <c r="AG649" s="42"/>
      <c r="AH649" s="42"/>
      <c r="AK649" s="42"/>
      <c r="AL649" s="42"/>
      <c r="AM649" s="42"/>
      <c r="AP649" s="42"/>
      <c r="AQ649" s="42"/>
      <c r="AT649" s="42"/>
      <c r="AU649" s="42"/>
    </row>
    <row r="650" spans="29:47" s="89" customFormat="1" ht="15">
      <c r="AC650" s="42"/>
      <c r="AD650" s="42"/>
      <c r="AG650" s="42"/>
      <c r="AH650" s="42"/>
      <c r="AK650" s="42"/>
      <c r="AL650" s="42"/>
      <c r="AM650" s="42"/>
      <c r="AP650" s="42"/>
      <c r="AQ650" s="42"/>
      <c r="AT650" s="42"/>
      <c r="AU650" s="42"/>
    </row>
    <row r="651" spans="29:47" s="89" customFormat="1" ht="15">
      <c r="AC651" s="42"/>
      <c r="AD651" s="42"/>
      <c r="AG651" s="42"/>
      <c r="AH651" s="42"/>
      <c r="AK651" s="42"/>
      <c r="AL651" s="42"/>
      <c r="AM651" s="42"/>
      <c r="AP651" s="42"/>
      <c r="AQ651" s="42"/>
      <c r="AT651" s="42"/>
      <c r="AU651" s="42"/>
    </row>
    <row r="652" spans="29:47" s="89" customFormat="1" ht="15">
      <c r="AC652" s="42"/>
      <c r="AD652" s="42"/>
      <c r="AG652" s="42"/>
      <c r="AH652" s="42"/>
      <c r="AK652" s="42"/>
      <c r="AL652" s="42"/>
      <c r="AM652" s="42"/>
      <c r="AP652" s="42"/>
      <c r="AQ652" s="42"/>
      <c r="AT652" s="42"/>
      <c r="AU652" s="42"/>
    </row>
    <row r="653" spans="29:47" s="89" customFormat="1" ht="15">
      <c r="AC653" s="42"/>
      <c r="AD653" s="42"/>
      <c r="AG653" s="42"/>
      <c r="AH653" s="42"/>
      <c r="AK653" s="42"/>
      <c r="AL653" s="42"/>
      <c r="AM653" s="42"/>
      <c r="AP653" s="42"/>
      <c r="AQ653" s="42"/>
      <c r="AT653" s="42"/>
      <c r="AU653" s="42"/>
    </row>
    <row r="654" spans="29:47" s="89" customFormat="1" ht="15">
      <c r="AC654" s="42"/>
      <c r="AD654" s="42"/>
      <c r="AG654" s="42"/>
      <c r="AH654" s="42"/>
      <c r="AK654" s="42"/>
      <c r="AL654" s="42"/>
      <c r="AM654" s="42"/>
      <c r="AP654" s="42"/>
      <c r="AQ654" s="42"/>
      <c r="AT654" s="42"/>
      <c r="AU654" s="42"/>
    </row>
    <row r="655" spans="29:47" s="89" customFormat="1" ht="15">
      <c r="AC655" s="42"/>
      <c r="AD655" s="42"/>
      <c r="AG655" s="42"/>
      <c r="AH655" s="42"/>
      <c r="AK655" s="42"/>
      <c r="AL655" s="42"/>
      <c r="AM655" s="42"/>
      <c r="AP655" s="42"/>
      <c r="AQ655" s="42"/>
      <c r="AT655" s="42"/>
      <c r="AU655" s="42"/>
    </row>
    <row r="656" spans="29:47" s="89" customFormat="1" ht="15">
      <c r="AC656" s="42"/>
      <c r="AD656" s="42"/>
      <c r="AG656" s="42"/>
      <c r="AH656" s="42"/>
      <c r="AK656" s="42"/>
      <c r="AL656" s="42"/>
      <c r="AM656" s="42"/>
      <c r="AP656" s="42"/>
      <c r="AQ656" s="42"/>
      <c r="AT656" s="42"/>
      <c r="AU656" s="42"/>
    </row>
    <row r="657" spans="29:47" s="89" customFormat="1" ht="15">
      <c r="AC657" s="42"/>
      <c r="AD657" s="42"/>
      <c r="AG657" s="42"/>
      <c r="AH657" s="42"/>
      <c r="AK657" s="42"/>
      <c r="AL657" s="42"/>
      <c r="AM657" s="42"/>
      <c r="AP657" s="42"/>
      <c r="AQ657" s="42"/>
      <c r="AT657" s="42"/>
      <c r="AU657" s="42"/>
    </row>
    <row r="658" spans="29:47" s="89" customFormat="1" ht="15">
      <c r="AC658" s="42"/>
      <c r="AD658" s="42"/>
      <c r="AG658" s="42"/>
      <c r="AH658" s="42"/>
      <c r="AK658" s="42"/>
      <c r="AL658" s="42"/>
      <c r="AM658" s="42"/>
      <c r="AP658" s="42"/>
      <c r="AQ658" s="42"/>
      <c r="AT658" s="42"/>
      <c r="AU658" s="42"/>
    </row>
    <row r="659" spans="29:47" s="89" customFormat="1" ht="15">
      <c r="AC659" s="42"/>
      <c r="AD659" s="42"/>
      <c r="AG659" s="42"/>
      <c r="AH659" s="42"/>
      <c r="AK659" s="42"/>
      <c r="AL659" s="42"/>
      <c r="AM659" s="42"/>
      <c r="AP659" s="42"/>
      <c r="AQ659" s="42"/>
      <c r="AT659" s="42"/>
      <c r="AU659" s="42"/>
    </row>
    <row r="660" spans="29:47" s="89" customFormat="1" ht="15">
      <c r="AC660" s="42"/>
      <c r="AD660" s="42"/>
      <c r="AG660" s="42"/>
      <c r="AH660" s="42"/>
      <c r="AK660" s="42"/>
      <c r="AL660" s="42"/>
      <c r="AM660" s="42"/>
      <c r="AP660" s="42"/>
      <c r="AQ660" s="42"/>
      <c r="AT660" s="42"/>
      <c r="AU660" s="42"/>
    </row>
    <row r="661" spans="29:47" s="89" customFormat="1" ht="15">
      <c r="AC661" s="42"/>
      <c r="AD661" s="42"/>
      <c r="AG661" s="42"/>
      <c r="AH661" s="42"/>
      <c r="AK661" s="42"/>
      <c r="AL661" s="42"/>
      <c r="AM661" s="42"/>
      <c r="AP661" s="42"/>
      <c r="AQ661" s="42"/>
      <c r="AT661" s="42"/>
      <c r="AU661" s="42"/>
    </row>
    <row r="662" spans="29:47" s="89" customFormat="1" ht="15">
      <c r="AC662" s="42"/>
      <c r="AD662" s="42"/>
      <c r="AG662" s="42"/>
      <c r="AH662" s="42"/>
      <c r="AK662" s="42"/>
      <c r="AL662" s="42"/>
      <c r="AM662" s="42"/>
      <c r="AP662" s="42"/>
      <c r="AQ662" s="42"/>
      <c r="AT662" s="42"/>
      <c r="AU662" s="42"/>
    </row>
    <row r="663" spans="29:47" s="89" customFormat="1" ht="15">
      <c r="AC663" s="42"/>
      <c r="AD663" s="42"/>
      <c r="AG663" s="42"/>
      <c r="AH663" s="42"/>
      <c r="AK663" s="42"/>
      <c r="AL663" s="42"/>
      <c r="AM663" s="42"/>
      <c r="AP663" s="42"/>
      <c r="AQ663" s="42"/>
      <c r="AT663" s="42"/>
      <c r="AU663" s="42"/>
    </row>
    <row r="664" spans="29:47" s="89" customFormat="1" ht="15">
      <c r="AC664" s="42"/>
      <c r="AD664" s="42"/>
      <c r="AG664" s="42"/>
      <c r="AH664" s="42"/>
      <c r="AK664" s="42"/>
      <c r="AL664" s="42"/>
      <c r="AM664" s="42"/>
      <c r="AP664" s="42"/>
      <c r="AQ664" s="42"/>
      <c r="AT664" s="42"/>
      <c r="AU664" s="42"/>
    </row>
    <row r="665" spans="29:47" s="89" customFormat="1" ht="15">
      <c r="AC665" s="42"/>
      <c r="AD665" s="42"/>
      <c r="AG665" s="42"/>
      <c r="AH665" s="42"/>
      <c r="AK665" s="42"/>
      <c r="AL665" s="42"/>
      <c r="AM665" s="42"/>
      <c r="AP665" s="42"/>
      <c r="AQ665" s="42"/>
      <c r="AT665" s="42"/>
      <c r="AU665" s="42"/>
    </row>
    <row r="666" spans="29:47" s="89" customFormat="1" ht="15">
      <c r="AC666" s="42"/>
      <c r="AD666" s="42"/>
      <c r="AG666" s="42"/>
      <c r="AH666" s="42"/>
      <c r="AK666" s="42"/>
      <c r="AL666" s="42"/>
      <c r="AM666" s="42"/>
      <c r="AP666" s="42"/>
      <c r="AQ666" s="42"/>
      <c r="AT666" s="42"/>
      <c r="AU666" s="42"/>
    </row>
    <row r="667" spans="29:47" s="89" customFormat="1" ht="15">
      <c r="AC667" s="42"/>
      <c r="AD667" s="42"/>
      <c r="AG667" s="42"/>
      <c r="AH667" s="42"/>
      <c r="AK667" s="42"/>
      <c r="AL667" s="42"/>
      <c r="AM667" s="42"/>
      <c r="AP667" s="42"/>
      <c r="AQ667" s="42"/>
      <c r="AT667" s="42"/>
      <c r="AU667" s="42"/>
    </row>
    <row r="668" spans="29:47" s="89" customFormat="1" ht="15">
      <c r="AC668" s="42"/>
      <c r="AD668" s="42"/>
      <c r="AG668" s="42"/>
      <c r="AH668" s="42"/>
      <c r="AK668" s="42"/>
      <c r="AL668" s="42"/>
      <c r="AM668" s="42"/>
      <c r="AP668" s="42"/>
      <c r="AQ668" s="42"/>
      <c r="AT668" s="42"/>
      <c r="AU668" s="42"/>
    </row>
    <row r="669" spans="29:47" s="89" customFormat="1" ht="15">
      <c r="AC669" s="42"/>
      <c r="AD669" s="42"/>
      <c r="AG669" s="42"/>
      <c r="AH669" s="42"/>
      <c r="AK669" s="42"/>
      <c r="AL669" s="42"/>
      <c r="AM669" s="42"/>
      <c r="AP669" s="42"/>
      <c r="AQ669" s="42"/>
      <c r="AT669" s="42"/>
      <c r="AU669" s="42"/>
    </row>
    <row r="670" spans="29:47" s="89" customFormat="1" ht="15">
      <c r="AC670" s="42"/>
      <c r="AD670" s="42"/>
      <c r="AG670" s="42"/>
      <c r="AH670" s="42"/>
      <c r="AK670" s="42"/>
      <c r="AL670" s="42"/>
      <c r="AM670" s="42"/>
      <c r="AP670" s="42"/>
      <c r="AQ670" s="42"/>
      <c r="AT670" s="42"/>
      <c r="AU670" s="42"/>
    </row>
    <row r="671" spans="29:47" s="89" customFormat="1" ht="15">
      <c r="AC671" s="42"/>
      <c r="AD671" s="42"/>
      <c r="AG671" s="42"/>
      <c r="AH671" s="42"/>
      <c r="AK671" s="42"/>
      <c r="AL671" s="42"/>
      <c r="AM671" s="42"/>
      <c r="AP671" s="42"/>
      <c r="AQ671" s="42"/>
      <c r="AT671" s="42"/>
      <c r="AU671" s="42"/>
    </row>
    <row r="672" spans="29:47" s="89" customFormat="1" ht="15">
      <c r="AC672" s="42"/>
      <c r="AD672" s="42"/>
      <c r="AG672" s="42"/>
      <c r="AH672" s="42"/>
      <c r="AK672" s="42"/>
      <c r="AL672" s="42"/>
      <c r="AM672" s="42"/>
      <c r="AP672" s="42"/>
      <c r="AQ672" s="42"/>
      <c r="AT672" s="42"/>
      <c r="AU672" s="42"/>
    </row>
    <row r="673" spans="29:47" s="89" customFormat="1" ht="15">
      <c r="AC673" s="42"/>
      <c r="AD673" s="42"/>
      <c r="AG673" s="42"/>
      <c r="AH673" s="42"/>
      <c r="AK673" s="42"/>
      <c r="AL673" s="42"/>
      <c r="AM673" s="42"/>
      <c r="AP673" s="42"/>
      <c r="AQ673" s="42"/>
      <c r="AT673" s="42"/>
      <c r="AU673" s="42"/>
    </row>
    <row r="674" spans="29:47" s="89" customFormat="1" ht="15">
      <c r="AC674" s="42"/>
      <c r="AD674" s="42"/>
      <c r="AG674" s="42"/>
      <c r="AH674" s="42"/>
      <c r="AK674" s="42"/>
      <c r="AL674" s="42"/>
      <c r="AM674" s="42"/>
      <c r="AP674" s="42"/>
      <c r="AQ674" s="42"/>
      <c r="AT674" s="42"/>
      <c r="AU674" s="42"/>
    </row>
    <row r="675" spans="29:47" s="89" customFormat="1" ht="15">
      <c r="AC675" s="42"/>
      <c r="AD675" s="42"/>
      <c r="AG675" s="42"/>
      <c r="AH675" s="42"/>
      <c r="AK675" s="42"/>
      <c r="AL675" s="42"/>
      <c r="AM675" s="42"/>
      <c r="AP675" s="42"/>
      <c r="AQ675" s="42"/>
      <c r="AT675" s="42"/>
      <c r="AU675" s="42"/>
    </row>
    <row r="676" spans="29:47" s="89" customFormat="1" ht="15">
      <c r="AC676" s="42"/>
      <c r="AD676" s="42"/>
      <c r="AG676" s="42"/>
      <c r="AH676" s="42"/>
      <c r="AK676" s="42"/>
      <c r="AL676" s="42"/>
      <c r="AM676" s="42"/>
      <c r="AP676" s="42"/>
      <c r="AQ676" s="42"/>
      <c r="AT676" s="42"/>
      <c r="AU676" s="42"/>
    </row>
    <row r="677" spans="29:47" s="89" customFormat="1" ht="15">
      <c r="AC677" s="42"/>
      <c r="AD677" s="42"/>
      <c r="AG677" s="42"/>
      <c r="AH677" s="42"/>
      <c r="AK677" s="42"/>
      <c r="AL677" s="42"/>
      <c r="AM677" s="42"/>
      <c r="AP677" s="42"/>
      <c r="AQ677" s="42"/>
      <c r="AT677" s="42"/>
      <c r="AU677" s="42"/>
    </row>
    <row r="678" spans="29:47" s="89" customFormat="1" ht="15">
      <c r="AC678" s="42"/>
      <c r="AD678" s="42"/>
      <c r="AG678" s="42"/>
      <c r="AH678" s="42"/>
      <c r="AK678" s="42"/>
      <c r="AL678" s="42"/>
      <c r="AM678" s="42"/>
      <c r="AP678" s="42"/>
      <c r="AQ678" s="42"/>
      <c r="AT678" s="42"/>
      <c r="AU678" s="42"/>
    </row>
    <row r="679" spans="29:47" s="89" customFormat="1" ht="15">
      <c r="AC679" s="42"/>
      <c r="AD679" s="42"/>
      <c r="AG679" s="42"/>
      <c r="AH679" s="42"/>
      <c r="AK679" s="42"/>
      <c r="AL679" s="42"/>
      <c r="AM679" s="42"/>
      <c r="AP679" s="42"/>
      <c r="AQ679" s="42"/>
      <c r="AT679" s="42"/>
      <c r="AU679" s="42"/>
    </row>
    <row r="680" spans="29:47" s="89" customFormat="1" ht="15">
      <c r="AC680" s="42"/>
      <c r="AD680" s="42"/>
      <c r="AG680" s="42"/>
      <c r="AH680" s="42"/>
      <c r="AK680" s="42"/>
      <c r="AL680" s="42"/>
      <c r="AM680" s="42"/>
      <c r="AP680" s="42"/>
      <c r="AQ680" s="42"/>
      <c r="AT680" s="42"/>
      <c r="AU680" s="42"/>
    </row>
    <row r="681" spans="29:47" s="89" customFormat="1" ht="15">
      <c r="AC681" s="42"/>
      <c r="AD681" s="42"/>
      <c r="AG681" s="42"/>
      <c r="AH681" s="42"/>
      <c r="AK681" s="42"/>
      <c r="AL681" s="42"/>
      <c r="AM681" s="42"/>
      <c r="AP681" s="42"/>
      <c r="AQ681" s="42"/>
      <c r="AT681" s="42"/>
      <c r="AU681" s="42"/>
    </row>
    <row r="682" spans="29:47" s="89" customFormat="1" ht="15">
      <c r="AC682" s="42"/>
      <c r="AD682" s="42"/>
      <c r="AG682" s="42"/>
      <c r="AH682" s="42"/>
      <c r="AK682" s="42"/>
      <c r="AL682" s="42"/>
      <c r="AM682" s="42"/>
      <c r="AP682" s="42"/>
      <c r="AQ682" s="42"/>
      <c r="AT682" s="42"/>
      <c r="AU682" s="42"/>
    </row>
    <row r="683" spans="29:47" s="89" customFormat="1" ht="15">
      <c r="AC683" s="42"/>
      <c r="AD683" s="42"/>
      <c r="AG683" s="42"/>
      <c r="AH683" s="42"/>
      <c r="AK683" s="42"/>
      <c r="AL683" s="42"/>
      <c r="AM683" s="42"/>
      <c r="AP683" s="42"/>
      <c r="AQ683" s="42"/>
      <c r="AT683" s="42"/>
      <c r="AU683" s="42"/>
    </row>
    <row r="684" spans="29:47" s="89" customFormat="1" ht="15">
      <c r="AC684" s="42"/>
      <c r="AD684" s="42"/>
      <c r="AG684" s="42"/>
      <c r="AH684" s="42"/>
      <c r="AK684" s="42"/>
      <c r="AL684" s="42"/>
      <c r="AM684" s="42"/>
      <c r="AP684" s="42"/>
      <c r="AQ684" s="42"/>
      <c r="AT684" s="42"/>
      <c r="AU684" s="42"/>
    </row>
    <row r="685" spans="29:47" s="89" customFormat="1" ht="15">
      <c r="AC685" s="42"/>
      <c r="AD685" s="42"/>
      <c r="AG685" s="42"/>
      <c r="AH685" s="42"/>
      <c r="AK685" s="42"/>
      <c r="AL685" s="42"/>
      <c r="AM685" s="42"/>
      <c r="AP685" s="42"/>
      <c r="AQ685" s="42"/>
      <c r="AT685" s="42"/>
      <c r="AU685" s="42"/>
    </row>
    <row r="686" spans="29:47" s="89" customFormat="1" ht="15">
      <c r="AC686" s="42"/>
      <c r="AD686" s="42"/>
      <c r="AG686" s="42"/>
      <c r="AH686" s="42"/>
      <c r="AK686" s="42"/>
      <c r="AL686" s="42"/>
      <c r="AM686" s="42"/>
      <c r="AP686" s="42"/>
      <c r="AQ686" s="42"/>
      <c r="AT686" s="42"/>
      <c r="AU686" s="42"/>
    </row>
    <row r="687" spans="29:47" s="89" customFormat="1" ht="15">
      <c r="AC687" s="42"/>
      <c r="AD687" s="42"/>
      <c r="AG687" s="42"/>
      <c r="AH687" s="42"/>
      <c r="AK687" s="42"/>
      <c r="AL687" s="42"/>
      <c r="AM687" s="42"/>
      <c r="AP687" s="42"/>
      <c r="AQ687" s="42"/>
      <c r="AT687" s="42"/>
      <c r="AU687" s="42"/>
    </row>
    <row r="688" spans="29:47" s="89" customFormat="1" ht="15">
      <c r="AC688" s="42"/>
      <c r="AD688" s="42"/>
      <c r="AG688" s="42"/>
      <c r="AH688" s="42"/>
      <c r="AK688" s="42"/>
      <c r="AL688" s="42"/>
      <c r="AM688" s="42"/>
      <c r="AP688" s="42"/>
      <c r="AQ688" s="42"/>
      <c r="AT688" s="42"/>
      <c r="AU688" s="42"/>
    </row>
    <row r="689" spans="29:47" s="89" customFormat="1" ht="15">
      <c r="AC689" s="42"/>
      <c r="AD689" s="42"/>
      <c r="AG689" s="42"/>
      <c r="AH689" s="42"/>
      <c r="AK689" s="42"/>
      <c r="AL689" s="42"/>
      <c r="AM689" s="42"/>
      <c r="AP689" s="42"/>
      <c r="AQ689" s="42"/>
      <c r="AT689" s="42"/>
      <c r="AU689" s="42"/>
    </row>
    <row r="690" spans="29:47" s="89" customFormat="1" ht="15">
      <c r="AC690" s="42"/>
      <c r="AD690" s="42"/>
      <c r="AG690" s="42"/>
      <c r="AH690" s="42"/>
      <c r="AK690" s="42"/>
      <c r="AL690" s="42"/>
      <c r="AM690" s="42"/>
      <c r="AP690" s="42"/>
      <c r="AQ690" s="42"/>
      <c r="AT690" s="42"/>
      <c r="AU690" s="42"/>
    </row>
    <row r="691" spans="29:47" s="89" customFormat="1" ht="15">
      <c r="AC691" s="42"/>
      <c r="AD691" s="42"/>
      <c r="AG691" s="42"/>
      <c r="AH691" s="42"/>
      <c r="AK691" s="42"/>
      <c r="AL691" s="42"/>
      <c r="AM691" s="42"/>
      <c r="AP691" s="42"/>
      <c r="AQ691" s="42"/>
      <c r="AT691" s="42"/>
      <c r="AU691" s="42"/>
    </row>
    <row r="692" spans="29:47" s="89" customFormat="1" ht="15">
      <c r="AC692" s="42"/>
      <c r="AD692" s="42"/>
      <c r="AG692" s="42"/>
      <c r="AH692" s="42"/>
      <c r="AK692" s="42"/>
      <c r="AL692" s="42"/>
      <c r="AM692" s="42"/>
      <c r="AP692" s="42"/>
      <c r="AQ692" s="42"/>
      <c r="AT692" s="42"/>
      <c r="AU692" s="42"/>
    </row>
    <row r="693" spans="29:47" s="89" customFormat="1" ht="15">
      <c r="AC693" s="42"/>
      <c r="AD693" s="42"/>
      <c r="AG693" s="42"/>
      <c r="AH693" s="42"/>
      <c r="AK693" s="42"/>
      <c r="AL693" s="42"/>
      <c r="AM693" s="42"/>
      <c r="AP693" s="42"/>
      <c r="AQ693" s="42"/>
      <c r="AT693" s="42"/>
      <c r="AU693" s="42"/>
    </row>
    <row r="694" spans="29:47" s="89" customFormat="1" ht="15">
      <c r="AC694" s="42"/>
      <c r="AD694" s="42"/>
      <c r="AG694" s="42"/>
      <c r="AH694" s="42"/>
      <c r="AK694" s="42"/>
      <c r="AL694" s="42"/>
      <c r="AM694" s="42"/>
      <c r="AP694" s="42"/>
      <c r="AQ694" s="42"/>
      <c r="AT694" s="42"/>
      <c r="AU694" s="42"/>
    </row>
    <row r="695" spans="29:47" s="89" customFormat="1" ht="15">
      <c r="AC695" s="42"/>
      <c r="AD695" s="42"/>
      <c r="AG695" s="42"/>
      <c r="AH695" s="42"/>
      <c r="AK695" s="42"/>
      <c r="AL695" s="42"/>
      <c r="AM695" s="42"/>
      <c r="AP695" s="42"/>
      <c r="AQ695" s="42"/>
      <c r="AT695" s="42"/>
      <c r="AU695" s="42"/>
    </row>
    <row r="696" spans="29:47" s="89" customFormat="1" ht="15">
      <c r="AC696" s="42"/>
      <c r="AD696" s="42"/>
      <c r="AG696" s="42"/>
      <c r="AH696" s="42"/>
      <c r="AK696" s="42"/>
      <c r="AL696" s="42"/>
      <c r="AM696" s="42"/>
      <c r="AP696" s="42"/>
      <c r="AQ696" s="42"/>
      <c r="AT696" s="42"/>
      <c r="AU696" s="42"/>
    </row>
    <row r="697" spans="29:47" s="89" customFormat="1" ht="15">
      <c r="AC697" s="42"/>
      <c r="AD697" s="42"/>
      <c r="AG697" s="42"/>
      <c r="AH697" s="42"/>
      <c r="AK697" s="42"/>
      <c r="AL697" s="42"/>
      <c r="AM697" s="42"/>
      <c r="AP697" s="42"/>
      <c r="AQ697" s="42"/>
      <c r="AT697" s="42"/>
      <c r="AU697" s="42"/>
    </row>
    <row r="698" spans="29:47" s="89" customFormat="1" ht="15">
      <c r="AC698" s="42"/>
      <c r="AD698" s="42"/>
      <c r="AG698" s="42"/>
      <c r="AH698" s="42"/>
      <c r="AK698" s="42"/>
      <c r="AL698" s="42"/>
      <c r="AM698" s="42"/>
      <c r="AP698" s="42"/>
      <c r="AQ698" s="42"/>
      <c r="AT698" s="42"/>
      <c r="AU698" s="42"/>
    </row>
    <row r="699" spans="29:47" s="89" customFormat="1" ht="15">
      <c r="AC699" s="42"/>
      <c r="AD699" s="42"/>
      <c r="AG699" s="42"/>
      <c r="AH699" s="42"/>
      <c r="AK699" s="42"/>
      <c r="AL699" s="42"/>
      <c r="AM699" s="42"/>
      <c r="AP699" s="42"/>
      <c r="AQ699" s="42"/>
      <c r="AT699" s="42"/>
      <c r="AU699" s="42"/>
    </row>
    <row r="700" spans="29:47" s="89" customFormat="1" ht="15">
      <c r="AC700" s="42"/>
      <c r="AD700" s="42"/>
      <c r="AG700" s="42"/>
      <c r="AH700" s="42"/>
      <c r="AK700" s="42"/>
      <c r="AL700" s="42"/>
      <c r="AM700" s="42"/>
      <c r="AP700" s="42"/>
      <c r="AQ700" s="42"/>
      <c r="AT700" s="42"/>
      <c r="AU700" s="42"/>
    </row>
    <row r="701" spans="29:47" s="89" customFormat="1" ht="15">
      <c r="AC701" s="42"/>
      <c r="AD701" s="42"/>
      <c r="AG701" s="42"/>
      <c r="AH701" s="42"/>
      <c r="AK701" s="42"/>
      <c r="AL701" s="42"/>
      <c r="AM701" s="42"/>
      <c r="AP701" s="42"/>
      <c r="AQ701" s="42"/>
      <c r="AT701" s="42"/>
      <c r="AU701" s="42"/>
    </row>
    <row r="702" spans="29:47" s="89" customFormat="1" ht="15">
      <c r="AC702" s="42"/>
      <c r="AD702" s="42"/>
      <c r="AG702" s="42"/>
      <c r="AH702" s="42"/>
      <c r="AK702" s="42"/>
      <c r="AL702" s="42"/>
      <c r="AM702" s="42"/>
      <c r="AP702" s="42"/>
      <c r="AQ702" s="42"/>
      <c r="AT702" s="42"/>
      <c r="AU702" s="42"/>
    </row>
    <row r="703" spans="29:47" s="89" customFormat="1" ht="15">
      <c r="AC703" s="42"/>
      <c r="AD703" s="42"/>
      <c r="AG703" s="42"/>
      <c r="AH703" s="42"/>
      <c r="AK703" s="42"/>
      <c r="AL703" s="42"/>
      <c r="AM703" s="42"/>
      <c r="AP703" s="42"/>
      <c r="AQ703" s="42"/>
      <c r="AT703" s="42"/>
      <c r="AU703" s="42"/>
    </row>
    <row r="704" spans="29:47" s="89" customFormat="1" ht="15">
      <c r="AC704" s="42"/>
      <c r="AD704" s="42"/>
      <c r="AG704" s="42"/>
      <c r="AH704" s="42"/>
      <c r="AK704" s="42"/>
      <c r="AL704" s="42"/>
      <c r="AM704" s="42"/>
      <c r="AP704" s="42"/>
      <c r="AQ704" s="42"/>
      <c r="AT704" s="42"/>
      <c r="AU704" s="42"/>
    </row>
    <row r="705" spans="29:47" s="89" customFormat="1" ht="15">
      <c r="AC705" s="42"/>
      <c r="AD705" s="42"/>
      <c r="AG705" s="42"/>
      <c r="AH705" s="42"/>
      <c r="AK705" s="42"/>
      <c r="AL705" s="42"/>
      <c r="AM705" s="42"/>
      <c r="AP705" s="42"/>
      <c r="AQ705" s="42"/>
      <c r="AT705" s="42"/>
      <c r="AU705" s="42"/>
    </row>
    <row r="706" spans="29:47" s="89" customFormat="1" ht="15">
      <c r="AC706" s="42"/>
      <c r="AD706" s="42"/>
      <c r="AG706" s="42"/>
      <c r="AH706" s="42"/>
      <c r="AK706" s="42"/>
      <c r="AL706" s="42"/>
      <c r="AM706" s="42"/>
      <c r="AP706" s="42"/>
      <c r="AQ706" s="42"/>
      <c r="AT706" s="42"/>
      <c r="AU706" s="42"/>
    </row>
    <row r="707" spans="29:47" s="89" customFormat="1" ht="15">
      <c r="AC707" s="42"/>
      <c r="AD707" s="42"/>
      <c r="AG707" s="42"/>
      <c r="AH707" s="42"/>
      <c r="AK707" s="42"/>
      <c r="AL707" s="42"/>
      <c r="AM707" s="42"/>
      <c r="AP707" s="42"/>
      <c r="AQ707" s="42"/>
      <c r="AT707" s="42"/>
      <c r="AU707" s="42"/>
    </row>
    <row r="708" spans="29:47" s="89" customFormat="1" ht="15">
      <c r="AC708" s="42"/>
      <c r="AD708" s="42"/>
      <c r="AG708" s="42"/>
      <c r="AH708" s="42"/>
      <c r="AK708" s="42"/>
      <c r="AL708" s="42"/>
      <c r="AM708" s="42"/>
      <c r="AP708" s="42"/>
      <c r="AQ708" s="42"/>
      <c r="AT708" s="42"/>
      <c r="AU708" s="42"/>
    </row>
    <row r="709" spans="29:47" s="89" customFormat="1" ht="15">
      <c r="AC709" s="42"/>
      <c r="AD709" s="42"/>
      <c r="AG709" s="42"/>
      <c r="AH709" s="42"/>
      <c r="AK709" s="42"/>
      <c r="AL709" s="42"/>
      <c r="AM709" s="42"/>
      <c r="AP709" s="42"/>
      <c r="AQ709" s="42"/>
      <c r="AT709" s="42"/>
      <c r="AU709" s="42"/>
    </row>
    <row r="710" spans="29:47" s="89" customFormat="1" ht="15">
      <c r="AC710" s="42"/>
      <c r="AD710" s="42"/>
      <c r="AG710" s="42"/>
      <c r="AH710" s="42"/>
      <c r="AK710" s="42"/>
      <c r="AL710" s="42"/>
      <c r="AM710" s="42"/>
      <c r="AP710" s="42"/>
      <c r="AQ710" s="42"/>
      <c r="AT710" s="42"/>
      <c r="AU710" s="42"/>
    </row>
    <row r="711" spans="29:47" s="89" customFormat="1" ht="15">
      <c r="AC711" s="42"/>
      <c r="AD711" s="42"/>
      <c r="AG711" s="42"/>
      <c r="AH711" s="42"/>
      <c r="AK711" s="42"/>
      <c r="AL711" s="42"/>
      <c r="AM711" s="42"/>
      <c r="AP711" s="42"/>
      <c r="AQ711" s="42"/>
      <c r="AT711" s="42"/>
      <c r="AU711" s="42"/>
    </row>
    <row r="712" spans="29:47" s="89" customFormat="1" ht="15">
      <c r="AC712" s="42"/>
      <c r="AD712" s="42"/>
      <c r="AG712" s="42"/>
      <c r="AH712" s="42"/>
      <c r="AK712" s="42"/>
      <c r="AL712" s="42"/>
      <c r="AM712" s="42"/>
      <c r="AP712" s="42"/>
      <c r="AQ712" s="42"/>
      <c r="AT712" s="42"/>
      <c r="AU712" s="42"/>
    </row>
    <row r="713" spans="29:47" s="89" customFormat="1" ht="15">
      <c r="AC713" s="42"/>
      <c r="AD713" s="42"/>
      <c r="AG713" s="42"/>
      <c r="AH713" s="42"/>
      <c r="AK713" s="42"/>
      <c r="AL713" s="42"/>
      <c r="AM713" s="42"/>
      <c r="AP713" s="42"/>
      <c r="AQ713" s="42"/>
      <c r="AT713" s="42"/>
      <c r="AU713" s="42"/>
    </row>
    <row r="714" spans="29:47" s="89" customFormat="1" ht="15">
      <c r="AC714" s="42"/>
      <c r="AD714" s="42"/>
      <c r="AG714" s="42"/>
      <c r="AH714" s="42"/>
      <c r="AK714" s="42"/>
      <c r="AL714" s="42"/>
      <c r="AM714" s="42"/>
      <c r="AP714" s="42"/>
      <c r="AQ714" s="42"/>
      <c r="AT714" s="42"/>
      <c r="AU714" s="42"/>
    </row>
    <row r="715" spans="29:47" s="89" customFormat="1" ht="15">
      <c r="AC715" s="42"/>
      <c r="AD715" s="42"/>
      <c r="AG715" s="42"/>
      <c r="AH715" s="42"/>
      <c r="AK715" s="42"/>
      <c r="AL715" s="42"/>
      <c r="AM715" s="42"/>
      <c r="AP715" s="42"/>
      <c r="AQ715" s="42"/>
      <c r="AT715" s="42"/>
      <c r="AU715" s="42"/>
    </row>
    <row r="716" spans="29:47" s="89" customFormat="1" ht="15">
      <c r="AC716" s="42"/>
      <c r="AD716" s="42"/>
      <c r="AG716" s="42"/>
      <c r="AH716" s="42"/>
      <c r="AK716" s="42"/>
      <c r="AL716" s="42"/>
      <c r="AM716" s="42"/>
      <c r="AP716" s="42"/>
      <c r="AQ716" s="42"/>
      <c r="AT716" s="42"/>
      <c r="AU716" s="42"/>
    </row>
    <row r="717" spans="29:47" s="89" customFormat="1" ht="15">
      <c r="AC717" s="42"/>
      <c r="AD717" s="42"/>
      <c r="AG717" s="42"/>
      <c r="AH717" s="42"/>
      <c r="AK717" s="42"/>
      <c r="AL717" s="42"/>
      <c r="AM717" s="42"/>
      <c r="AP717" s="42"/>
      <c r="AQ717" s="42"/>
      <c r="AT717" s="42"/>
      <c r="AU717" s="42"/>
    </row>
    <row r="718" spans="29:47" s="89" customFormat="1" ht="15">
      <c r="AC718" s="42"/>
      <c r="AD718" s="42"/>
      <c r="AG718" s="42"/>
      <c r="AH718" s="42"/>
      <c r="AK718" s="42"/>
      <c r="AL718" s="42"/>
      <c r="AM718" s="42"/>
      <c r="AP718" s="42"/>
      <c r="AQ718" s="42"/>
      <c r="AT718" s="42"/>
      <c r="AU718" s="42"/>
    </row>
    <row r="719" spans="29:47" s="89" customFormat="1" ht="15">
      <c r="AC719" s="42"/>
      <c r="AD719" s="42"/>
      <c r="AG719" s="42"/>
      <c r="AH719" s="42"/>
      <c r="AK719" s="42"/>
      <c r="AL719" s="42"/>
      <c r="AM719" s="42"/>
      <c r="AP719" s="42"/>
      <c r="AQ719" s="42"/>
      <c r="AT719" s="42"/>
      <c r="AU719" s="42"/>
    </row>
    <row r="720" spans="29:47" s="89" customFormat="1" ht="15">
      <c r="AC720" s="42"/>
      <c r="AD720" s="42"/>
      <c r="AG720" s="42"/>
      <c r="AH720" s="42"/>
      <c r="AK720" s="42"/>
      <c r="AL720" s="42"/>
      <c r="AM720" s="42"/>
      <c r="AP720" s="42"/>
      <c r="AQ720" s="42"/>
      <c r="AT720" s="42"/>
      <c r="AU720" s="42"/>
    </row>
    <row r="721" spans="29:47" s="89" customFormat="1" ht="15">
      <c r="AC721" s="42"/>
      <c r="AD721" s="42"/>
      <c r="AG721" s="42"/>
      <c r="AH721" s="42"/>
      <c r="AK721" s="42"/>
      <c r="AL721" s="42"/>
      <c r="AM721" s="42"/>
      <c r="AP721" s="42"/>
      <c r="AQ721" s="42"/>
      <c r="AT721" s="42"/>
      <c r="AU721" s="42"/>
    </row>
    <row r="722" spans="29:47" s="89" customFormat="1" ht="15">
      <c r="AC722" s="42"/>
      <c r="AD722" s="42"/>
      <c r="AG722" s="42"/>
      <c r="AH722" s="42"/>
      <c r="AK722" s="42"/>
      <c r="AL722" s="42"/>
      <c r="AM722" s="42"/>
      <c r="AP722" s="42"/>
      <c r="AQ722" s="42"/>
      <c r="AT722" s="42"/>
      <c r="AU722" s="42"/>
    </row>
    <row r="723" spans="29:47" s="89" customFormat="1" ht="15">
      <c r="AC723" s="42"/>
      <c r="AD723" s="42"/>
      <c r="AG723" s="42"/>
      <c r="AH723" s="42"/>
      <c r="AK723" s="42"/>
      <c r="AL723" s="42"/>
      <c r="AM723" s="42"/>
      <c r="AP723" s="42"/>
      <c r="AQ723" s="42"/>
      <c r="AT723" s="42"/>
      <c r="AU723" s="42"/>
    </row>
    <row r="724" spans="29:47" s="89" customFormat="1" ht="15">
      <c r="AC724" s="42"/>
      <c r="AD724" s="42"/>
      <c r="AG724" s="42"/>
      <c r="AH724" s="42"/>
      <c r="AK724" s="42"/>
      <c r="AL724" s="42"/>
      <c r="AM724" s="42"/>
      <c r="AP724" s="42"/>
      <c r="AQ724" s="42"/>
      <c r="AT724" s="42"/>
      <c r="AU724" s="42"/>
    </row>
    <row r="725" spans="29:47" s="89" customFormat="1" ht="15">
      <c r="AC725" s="42"/>
      <c r="AD725" s="42"/>
      <c r="AG725" s="42"/>
      <c r="AH725" s="42"/>
      <c r="AK725" s="42"/>
      <c r="AL725" s="42"/>
      <c r="AM725" s="42"/>
      <c r="AP725" s="42"/>
      <c r="AQ725" s="42"/>
      <c r="AT725" s="42"/>
      <c r="AU725" s="42"/>
    </row>
    <row r="726" spans="29:47" s="89" customFormat="1" ht="15">
      <c r="AC726" s="42"/>
      <c r="AD726" s="42"/>
      <c r="AG726" s="42"/>
      <c r="AH726" s="42"/>
      <c r="AK726" s="42"/>
      <c r="AL726" s="42"/>
      <c r="AM726" s="42"/>
      <c r="AP726" s="42"/>
      <c r="AQ726" s="42"/>
      <c r="AT726" s="42"/>
      <c r="AU726" s="42"/>
    </row>
    <row r="727" spans="29:47" s="89" customFormat="1" ht="15">
      <c r="AC727" s="42"/>
      <c r="AD727" s="42"/>
      <c r="AG727" s="42"/>
      <c r="AH727" s="42"/>
      <c r="AK727" s="42"/>
      <c r="AL727" s="42"/>
      <c r="AM727" s="42"/>
      <c r="AP727" s="42"/>
      <c r="AQ727" s="42"/>
      <c r="AT727" s="42"/>
      <c r="AU727" s="42"/>
    </row>
    <row r="728" spans="29:47" s="89" customFormat="1" ht="15">
      <c r="AC728" s="42"/>
      <c r="AD728" s="42"/>
      <c r="AG728" s="42"/>
      <c r="AH728" s="42"/>
      <c r="AK728" s="42"/>
      <c r="AL728" s="42"/>
      <c r="AM728" s="42"/>
      <c r="AP728" s="42"/>
      <c r="AQ728" s="42"/>
      <c r="AT728" s="42"/>
      <c r="AU728" s="42"/>
    </row>
    <row r="729" spans="29:47" s="89" customFormat="1" ht="15">
      <c r="AC729" s="42"/>
      <c r="AD729" s="42"/>
      <c r="AG729" s="42"/>
      <c r="AH729" s="42"/>
      <c r="AK729" s="42"/>
      <c r="AL729" s="42"/>
      <c r="AM729" s="42"/>
      <c r="AP729" s="42"/>
      <c r="AQ729" s="42"/>
      <c r="AT729" s="42"/>
      <c r="AU729" s="42"/>
    </row>
    <row r="730" spans="29:47" s="89" customFormat="1" ht="15">
      <c r="AC730" s="42"/>
      <c r="AD730" s="42"/>
      <c r="AG730" s="42"/>
      <c r="AH730" s="42"/>
      <c r="AK730" s="42"/>
      <c r="AL730" s="42"/>
      <c r="AM730" s="42"/>
      <c r="AP730" s="42"/>
      <c r="AQ730" s="42"/>
      <c r="AT730" s="42"/>
      <c r="AU730" s="42"/>
    </row>
    <row r="731" spans="29:47" s="89" customFormat="1" ht="15">
      <c r="AC731" s="42"/>
      <c r="AD731" s="42"/>
      <c r="AG731" s="42"/>
      <c r="AH731" s="42"/>
      <c r="AK731" s="42"/>
      <c r="AL731" s="42"/>
      <c r="AM731" s="42"/>
      <c r="AP731" s="42"/>
      <c r="AQ731" s="42"/>
      <c r="AT731" s="42"/>
      <c r="AU731" s="42"/>
    </row>
    <row r="732" spans="29:47" s="89" customFormat="1" ht="15">
      <c r="AC732" s="42"/>
      <c r="AD732" s="42"/>
      <c r="AG732" s="42"/>
      <c r="AH732" s="42"/>
      <c r="AK732" s="42"/>
      <c r="AL732" s="42"/>
      <c r="AM732" s="42"/>
      <c r="AP732" s="42"/>
      <c r="AQ732" s="42"/>
      <c r="AT732" s="42"/>
      <c r="AU732" s="42"/>
    </row>
    <row r="733" spans="29:47" s="89" customFormat="1" ht="15">
      <c r="AC733" s="42"/>
      <c r="AD733" s="42"/>
      <c r="AG733" s="42"/>
      <c r="AH733" s="42"/>
      <c r="AK733" s="42"/>
      <c r="AL733" s="42"/>
      <c r="AM733" s="42"/>
      <c r="AP733" s="42"/>
      <c r="AQ733" s="42"/>
      <c r="AT733" s="42"/>
      <c r="AU733" s="42"/>
    </row>
    <row r="734" spans="29:47" s="89" customFormat="1" ht="15">
      <c r="AC734" s="42"/>
      <c r="AD734" s="42"/>
      <c r="AG734" s="42"/>
      <c r="AH734" s="42"/>
      <c r="AK734" s="42"/>
      <c r="AL734" s="42"/>
      <c r="AM734" s="42"/>
      <c r="AP734" s="42"/>
      <c r="AQ734" s="42"/>
      <c r="AT734" s="42"/>
      <c r="AU734" s="42"/>
    </row>
    <row r="735" spans="29:47" s="89" customFormat="1" ht="15">
      <c r="AC735" s="42"/>
      <c r="AD735" s="42"/>
      <c r="AG735" s="42"/>
      <c r="AH735" s="42"/>
      <c r="AK735" s="42"/>
      <c r="AL735" s="42"/>
      <c r="AM735" s="42"/>
      <c r="AP735" s="42"/>
      <c r="AQ735" s="42"/>
      <c r="AT735" s="42"/>
      <c r="AU735" s="42"/>
    </row>
    <row r="736" spans="29:47" s="89" customFormat="1" ht="15">
      <c r="AC736" s="42"/>
      <c r="AD736" s="42"/>
      <c r="AG736" s="42"/>
      <c r="AH736" s="42"/>
      <c r="AK736" s="42"/>
      <c r="AL736" s="42"/>
      <c r="AM736" s="42"/>
      <c r="AP736" s="42"/>
      <c r="AQ736" s="42"/>
      <c r="AT736" s="42"/>
      <c r="AU736" s="42"/>
    </row>
    <row r="737" spans="29:47" s="89" customFormat="1" ht="15">
      <c r="AC737" s="42"/>
      <c r="AD737" s="42"/>
      <c r="AG737" s="42"/>
      <c r="AH737" s="42"/>
      <c r="AK737" s="42"/>
      <c r="AL737" s="42"/>
      <c r="AM737" s="42"/>
      <c r="AP737" s="42"/>
      <c r="AQ737" s="42"/>
      <c r="AT737" s="42"/>
      <c r="AU737" s="42"/>
    </row>
    <row r="738" spans="29:47" s="89" customFormat="1" ht="15">
      <c r="AC738" s="42"/>
      <c r="AD738" s="42"/>
      <c r="AG738" s="42"/>
      <c r="AH738" s="42"/>
      <c r="AK738" s="42"/>
      <c r="AL738" s="42"/>
      <c r="AM738" s="42"/>
      <c r="AP738" s="42"/>
      <c r="AQ738" s="42"/>
      <c r="AT738" s="42"/>
      <c r="AU738" s="42"/>
    </row>
    <row r="739" spans="29:47" s="89" customFormat="1" ht="15">
      <c r="AC739" s="42"/>
      <c r="AD739" s="42"/>
      <c r="AG739" s="42"/>
      <c r="AH739" s="42"/>
      <c r="AK739" s="42"/>
      <c r="AL739" s="42"/>
      <c r="AM739" s="42"/>
      <c r="AP739" s="42"/>
      <c r="AQ739" s="42"/>
      <c r="AT739" s="42"/>
      <c r="AU739" s="42"/>
    </row>
    <row r="740" spans="29:47" s="89" customFormat="1" ht="15">
      <c r="AC740" s="42"/>
      <c r="AD740" s="42"/>
      <c r="AG740" s="42"/>
      <c r="AH740" s="42"/>
      <c r="AK740" s="42"/>
      <c r="AL740" s="42"/>
      <c r="AM740" s="42"/>
      <c r="AP740" s="42"/>
      <c r="AQ740" s="42"/>
      <c r="AT740" s="42"/>
      <c r="AU740" s="42"/>
    </row>
    <row r="741" spans="29:47" s="89" customFormat="1" ht="15">
      <c r="AC741" s="42"/>
      <c r="AD741" s="42"/>
      <c r="AG741" s="42"/>
      <c r="AH741" s="42"/>
      <c r="AK741" s="42"/>
      <c r="AL741" s="42"/>
      <c r="AM741" s="42"/>
      <c r="AP741" s="42"/>
      <c r="AQ741" s="42"/>
      <c r="AT741" s="42"/>
      <c r="AU741" s="42"/>
    </row>
    <row r="742" spans="29:47" s="89" customFormat="1" ht="15">
      <c r="AC742" s="42"/>
      <c r="AD742" s="42"/>
      <c r="AG742" s="42"/>
      <c r="AH742" s="42"/>
      <c r="AK742" s="42"/>
      <c r="AL742" s="42"/>
      <c r="AM742" s="42"/>
      <c r="AP742" s="42"/>
      <c r="AQ742" s="42"/>
      <c r="AT742" s="42"/>
      <c r="AU742" s="42"/>
    </row>
    <row r="743" spans="29:47" s="89" customFormat="1" ht="15">
      <c r="AC743" s="42"/>
      <c r="AD743" s="42"/>
      <c r="AG743" s="42"/>
      <c r="AH743" s="42"/>
      <c r="AK743" s="42"/>
      <c r="AL743" s="42"/>
      <c r="AM743" s="42"/>
      <c r="AP743" s="42"/>
      <c r="AQ743" s="42"/>
      <c r="AT743" s="42"/>
      <c r="AU743" s="42"/>
    </row>
    <row r="744" spans="29:47" s="89" customFormat="1" ht="15">
      <c r="AC744" s="42"/>
      <c r="AD744" s="42"/>
      <c r="AG744" s="42"/>
      <c r="AH744" s="42"/>
      <c r="AK744" s="42"/>
      <c r="AL744" s="42"/>
      <c r="AM744" s="42"/>
      <c r="AP744" s="42"/>
      <c r="AQ744" s="42"/>
      <c r="AT744" s="42"/>
      <c r="AU744" s="42"/>
    </row>
    <row r="745" spans="29:47" s="89" customFormat="1" ht="15">
      <c r="AC745" s="42"/>
      <c r="AD745" s="42"/>
      <c r="AG745" s="42"/>
      <c r="AH745" s="42"/>
      <c r="AK745" s="42"/>
      <c r="AL745" s="42"/>
      <c r="AM745" s="42"/>
      <c r="AP745" s="42"/>
      <c r="AQ745" s="42"/>
      <c r="AT745" s="42"/>
      <c r="AU745" s="42"/>
    </row>
    <row r="746" spans="29:47" s="89" customFormat="1" ht="15">
      <c r="AC746" s="42"/>
      <c r="AD746" s="42"/>
      <c r="AG746" s="42"/>
      <c r="AH746" s="42"/>
      <c r="AK746" s="42"/>
      <c r="AL746" s="42"/>
      <c r="AM746" s="42"/>
      <c r="AP746" s="42"/>
      <c r="AQ746" s="42"/>
      <c r="AT746" s="42"/>
      <c r="AU746" s="42"/>
    </row>
    <row r="747" spans="29:47" s="89" customFormat="1" ht="15">
      <c r="AC747" s="42"/>
      <c r="AD747" s="42"/>
      <c r="AG747" s="42"/>
      <c r="AH747" s="42"/>
      <c r="AK747" s="42"/>
      <c r="AL747" s="42"/>
      <c r="AM747" s="42"/>
      <c r="AP747" s="42"/>
      <c r="AQ747" s="42"/>
      <c r="AT747" s="42"/>
      <c r="AU747" s="42"/>
    </row>
    <row r="748" spans="29:47" s="89" customFormat="1" ht="15">
      <c r="AC748" s="42"/>
      <c r="AD748" s="42"/>
      <c r="AG748" s="42"/>
      <c r="AH748" s="42"/>
      <c r="AK748" s="42"/>
      <c r="AL748" s="42"/>
      <c r="AM748" s="42"/>
      <c r="AP748" s="42"/>
      <c r="AQ748" s="42"/>
      <c r="AT748" s="42"/>
      <c r="AU748" s="42"/>
    </row>
    <row r="749" spans="29:47" s="89" customFormat="1" ht="15">
      <c r="AC749" s="42"/>
      <c r="AD749" s="42"/>
      <c r="AG749" s="42"/>
      <c r="AH749" s="42"/>
      <c r="AK749" s="42"/>
      <c r="AL749" s="42"/>
      <c r="AM749" s="42"/>
      <c r="AP749" s="42"/>
      <c r="AQ749" s="42"/>
      <c r="AT749" s="42"/>
      <c r="AU749" s="42"/>
    </row>
    <row r="750" spans="29:47" s="89" customFormat="1" ht="15">
      <c r="AC750" s="42"/>
      <c r="AD750" s="42"/>
      <c r="AG750" s="42"/>
      <c r="AH750" s="42"/>
      <c r="AK750" s="42"/>
      <c r="AL750" s="42"/>
      <c r="AM750" s="42"/>
      <c r="AP750" s="42"/>
      <c r="AQ750" s="42"/>
      <c r="AT750" s="42"/>
      <c r="AU750" s="42"/>
    </row>
    <row r="751" spans="29:47" s="89" customFormat="1" ht="15">
      <c r="AC751" s="42"/>
      <c r="AD751" s="42"/>
      <c r="AG751" s="42"/>
      <c r="AH751" s="42"/>
      <c r="AK751" s="42"/>
      <c r="AL751" s="42"/>
      <c r="AM751" s="42"/>
      <c r="AP751" s="42"/>
      <c r="AQ751" s="42"/>
      <c r="AT751" s="42"/>
      <c r="AU751" s="42"/>
    </row>
    <row r="752" spans="29:47" s="89" customFormat="1" ht="15">
      <c r="AC752" s="42"/>
      <c r="AD752" s="42"/>
      <c r="AG752" s="42"/>
      <c r="AH752" s="42"/>
      <c r="AK752" s="42"/>
      <c r="AL752" s="42"/>
      <c r="AM752" s="42"/>
      <c r="AP752" s="42"/>
      <c r="AQ752" s="42"/>
      <c r="AT752" s="42"/>
      <c r="AU752" s="42"/>
    </row>
    <row r="753" spans="29:47" s="89" customFormat="1" ht="15">
      <c r="AC753" s="42"/>
      <c r="AD753" s="42"/>
      <c r="AG753" s="42"/>
      <c r="AH753" s="42"/>
      <c r="AK753" s="42"/>
      <c r="AL753" s="42"/>
      <c r="AM753" s="42"/>
      <c r="AP753" s="42"/>
      <c r="AQ753" s="42"/>
      <c r="AT753" s="42"/>
      <c r="AU753" s="42"/>
    </row>
    <row r="754" spans="29:47" s="89" customFormat="1" ht="15">
      <c r="AC754" s="42"/>
      <c r="AD754" s="42"/>
      <c r="AG754" s="42"/>
      <c r="AH754" s="42"/>
      <c r="AK754" s="42"/>
      <c r="AL754" s="42"/>
      <c r="AM754" s="42"/>
      <c r="AP754" s="42"/>
      <c r="AQ754" s="42"/>
      <c r="AT754" s="42"/>
      <c r="AU754" s="42"/>
    </row>
    <row r="755" spans="29:47" s="89" customFormat="1" ht="15">
      <c r="AC755" s="42"/>
      <c r="AD755" s="42"/>
      <c r="AG755" s="42"/>
      <c r="AH755" s="42"/>
      <c r="AK755" s="42"/>
      <c r="AL755" s="42"/>
      <c r="AM755" s="42"/>
      <c r="AP755" s="42"/>
      <c r="AQ755" s="42"/>
      <c r="AT755" s="42"/>
      <c r="AU755" s="42"/>
    </row>
    <row r="756" spans="29:47" s="89" customFormat="1" ht="15">
      <c r="AC756" s="42"/>
      <c r="AD756" s="42"/>
      <c r="AG756" s="42"/>
      <c r="AH756" s="42"/>
      <c r="AK756" s="42"/>
      <c r="AL756" s="42"/>
      <c r="AM756" s="42"/>
      <c r="AP756" s="42"/>
      <c r="AQ756" s="42"/>
      <c r="AT756" s="42"/>
      <c r="AU756" s="42"/>
    </row>
    <row r="757" spans="29:47" s="89" customFormat="1" ht="15">
      <c r="AC757" s="42"/>
      <c r="AD757" s="42"/>
      <c r="AG757" s="42"/>
      <c r="AH757" s="42"/>
      <c r="AK757" s="42"/>
      <c r="AL757" s="42"/>
      <c r="AM757" s="42"/>
      <c r="AP757" s="42"/>
      <c r="AQ757" s="42"/>
      <c r="AT757" s="42"/>
      <c r="AU757" s="42"/>
    </row>
    <row r="758" spans="29:47" s="89" customFormat="1" ht="15">
      <c r="AC758" s="42"/>
      <c r="AD758" s="42"/>
      <c r="AG758" s="42"/>
      <c r="AH758" s="42"/>
      <c r="AK758" s="42"/>
      <c r="AL758" s="42"/>
      <c r="AM758" s="42"/>
      <c r="AP758" s="42"/>
      <c r="AQ758" s="42"/>
      <c r="AT758" s="42"/>
      <c r="AU758" s="42"/>
    </row>
    <row r="759" spans="29:47" s="89" customFormat="1" ht="15">
      <c r="AC759" s="42"/>
      <c r="AD759" s="42"/>
      <c r="AG759" s="42"/>
      <c r="AH759" s="42"/>
      <c r="AK759" s="42"/>
      <c r="AL759" s="42"/>
      <c r="AM759" s="42"/>
      <c r="AP759" s="42"/>
      <c r="AQ759" s="42"/>
      <c r="AT759" s="42"/>
      <c r="AU759" s="42"/>
    </row>
    <row r="760" spans="29:47" s="89" customFormat="1" ht="15">
      <c r="AC760" s="42"/>
      <c r="AD760" s="42"/>
      <c r="AG760" s="42"/>
      <c r="AH760" s="42"/>
      <c r="AK760" s="42"/>
      <c r="AL760" s="42"/>
      <c r="AM760" s="42"/>
      <c r="AP760" s="42"/>
      <c r="AQ760" s="42"/>
      <c r="AT760" s="42"/>
      <c r="AU760" s="42"/>
    </row>
    <row r="761" spans="29:47" s="89" customFormat="1" ht="15">
      <c r="AC761" s="42"/>
      <c r="AD761" s="42"/>
      <c r="AG761" s="42"/>
      <c r="AH761" s="42"/>
      <c r="AK761" s="42"/>
      <c r="AL761" s="42"/>
      <c r="AM761" s="42"/>
      <c r="AP761" s="42"/>
      <c r="AQ761" s="42"/>
      <c r="AT761" s="42"/>
      <c r="AU761" s="42"/>
    </row>
    <row r="762" spans="29:47" s="89" customFormat="1" ht="15">
      <c r="AC762" s="42"/>
      <c r="AD762" s="42"/>
      <c r="AG762" s="42"/>
      <c r="AH762" s="42"/>
      <c r="AK762" s="42"/>
      <c r="AL762" s="42"/>
      <c r="AM762" s="42"/>
      <c r="AP762" s="42"/>
      <c r="AQ762" s="42"/>
      <c r="AT762" s="42"/>
      <c r="AU762" s="42"/>
    </row>
    <row r="763" spans="29:47" s="89" customFormat="1" ht="15">
      <c r="AC763" s="42"/>
      <c r="AD763" s="42"/>
      <c r="AG763" s="42"/>
      <c r="AH763" s="42"/>
      <c r="AK763" s="42"/>
      <c r="AL763" s="42"/>
      <c r="AM763" s="42"/>
      <c r="AP763" s="42"/>
      <c r="AQ763" s="42"/>
      <c r="AT763" s="42"/>
      <c r="AU763" s="42"/>
    </row>
    <row r="764" spans="29:47" s="89" customFormat="1" ht="15">
      <c r="AC764" s="42"/>
      <c r="AD764" s="42"/>
      <c r="AG764" s="42"/>
      <c r="AH764" s="42"/>
      <c r="AK764" s="42"/>
      <c r="AL764" s="42"/>
      <c r="AM764" s="42"/>
      <c r="AP764" s="42"/>
      <c r="AQ764" s="42"/>
      <c r="AT764" s="42"/>
      <c r="AU764" s="42"/>
    </row>
    <row r="765" spans="29:47" s="89" customFormat="1" ht="15">
      <c r="AC765" s="42"/>
      <c r="AD765" s="42"/>
      <c r="AG765" s="42"/>
      <c r="AH765" s="42"/>
      <c r="AK765" s="42"/>
      <c r="AL765" s="42"/>
      <c r="AM765" s="42"/>
      <c r="AP765" s="42"/>
      <c r="AQ765" s="42"/>
      <c r="AT765" s="42"/>
      <c r="AU765" s="42"/>
    </row>
    <row r="766" spans="29:47" s="89" customFormat="1" ht="15">
      <c r="AC766" s="42"/>
      <c r="AD766" s="42"/>
      <c r="AG766" s="42"/>
      <c r="AH766" s="42"/>
      <c r="AK766" s="42"/>
      <c r="AL766" s="42"/>
      <c r="AM766" s="42"/>
      <c r="AP766" s="42"/>
      <c r="AQ766" s="42"/>
      <c r="AT766" s="42"/>
      <c r="AU766" s="42"/>
    </row>
    <row r="767" spans="29:47" s="89" customFormat="1" ht="15">
      <c r="AC767" s="42"/>
      <c r="AD767" s="42"/>
      <c r="AG767" s="42"/>
      <c r="AH767" s="42"/>
      <c r="AK767" s="42"/>
      <c r="AL767" s="42"/>
      <c r="AM767" s="42"/>
      <c r="AP767" s="42"/>
      <c r="AQ767" s="42"/>
      <c r="AT767" s="42"/>
      <c r="AU767" s="42"/>
    </row>
    <row r="768" spans="29:47" s="89" customFormat="1" ht="15">
      <c r="AC768" s="42"/>
      <c r="AD768" s="42"/>
      <c r="AG768" s="42"/>
      <c r="AH768" s="42"/>
      <c r="AK768" s="42"/>
      <c r="AL768" s="42"/>
      <c r="AM768" s="42"/>
      <c r="AP768" s="42"/>
      <c r="AQ768" s="42"/>
      <c r="AT768" s="42"/>
      <c r="AU768" s="42"/>
    </row>
    <row r="769" spans="29:47" s="89" customFormat="1" ht="15">
      <c r="AC769" s="42"/>
      <c r="AD769" s="42"/>
      <c r="AG769" s="42"/>
      <c r="AH769" s="42"/>
      <c r="AK769" s="42"/>
      <c r="AL769" s="42"/>
      <c r="AM769" s="42"/>
      <c r="AP769" s="42"/>
      <c r="AQ769" s="42"/>
      <c r="AT769" s="42"/>
      <c r="AU769" s="42"/>
    </row>
    <row r="770" spans="1:49" ht="15">
      <c r="A770" s="325"/>
      <c r="B770" s="325"/>
      <c r="C770" s="325"/>
      <c r="D770" s="325"/>
      <c r="E770" s="325"/>
      <c r="F770" s="325"/>
      <c r="G770" s="325"/>
      <c r="H770" s="325"/>
      <c r="I770" s="325"/>
      <c r="J770" s="325"/>
      <c r="K770" s="325"/>
      <c r="L770" s="325"/>
      <c r="M770" s="325"/>
      <c r="N770" s="325"/>
      <c r="O770" s="325"/>
      <c r="P770" s="325"/>
      <c r="Q770" s="325"/>
      <c r="R770" s="325"/>
      <c r="T770" s="325"/>
      <c r="U770" s="325"/>
      <c r="V770" s="325"/>
      <c r="W770" s="325"/>
      <c r="X770" s="325"/>
      <c r="Y770" s="325"/>
      <c r="Z770" s="325"/>
      <c r="AA770" s="325"/>
      <c r="AB770" s="325"/>
      <c r="AE770" s="325"/>
      <c r="AF770" s="325"/>
      <c r="AI770" s="325"/>
      <c r="AJ770" s="325"/>
      <c r="AN770" s="325"/>
      <c r="AO770" s="325"/>
      <c r="AR770" s="325"/>
      <c r="AS770" s="325"/>
      <c r="AV770" s="325"/>
      <c r="AW770" s="325"/>
    </row>
    <row r="771" spans="1:49" ht="15">
      <c r="A771" s="325"/>
      <c r="B771" s="325"/>
      <c r="C771" s="325"/>
      <c r="D771" s="325"/>
      <c r="E771" s="325"/>
      <c r="F771" s="325"/>
      <c r="G771" s="325"/>
      <c r="H771" s="325"/>
      <c r="I771" s="325"/>
      <c r="J771" s="325"/>
      <c r="K771" s="325"/>
      <c r="L771" s="325"/>
      <c r="M771" s="325"/>
      <c r="N771" s="325"/>
      <c r="O771" s="325"/>
      <c r="P771" s="325"/>
      <c r="Q771" s="325"/>
      <c r="R771" s="325"/>
      <c r="T771" s="325"/>
      <c r="U771" s="325"/>
      <c r="V771" s="325"/>
      <c r="W771" s="325"/>
      <c r="X771" s="325"/>
      <c r="Y771" s="325"/>
      <c r="Z771" s="325"/>
      <c r="AA771" s="325"/>
      <c r="AB771" s="325"/>
      <c r="AE771" s="325"/>
      <c r="AF771" s="325"/>
      <c r="AI771" s="325"/>
      <c r="AJ771" s="325"/>
      <c r="AN771" s="325"/>
      <c r="AO771" s="325"/>
      <c r="AR771" s="325"/>
      <c r="AS771" s="325"/>
      <c r="AV771" s="325"/>
      <c r="AW771" s="325"/>
    </row>
    <row r="772" spans="1:49" ht="15">
      <c r="A772" s="325"/>
      <c r="B772" s="325"/>
      <c r="C772" s="325"/>
      <c r="D772" s="325"/>
      <c r="E772" s="325"/>
      <c r="F772" s="325"/>
      <c r="G772" s="325"/>
      <c r="H772" s="325"/>
      <c r="I772" s="325"/>
      <c r="J772" s="325"/>
      <c r="K772" s="325"/>
      <c r="L772" s="325"/>
      <c r="M772" s="325"/>
      <c r="N772" s="325"/>
      <c r="O772" s="325"/>
      <c r="P772" s="325"/>
      <c r="Q772" s="325"/>
      <c r="R772" s="325"/>
      <c r="T772" s="325"/>
      <c r="U772" s="325"/>
      <c r="V772" s="325"/>
      <c r="W772" s="325"/>
      <c r="X772" s="325"/>
      <c r="Y772" s="325"/>
      <c r="Z772" s="325"/>
      <c r="AA772" s="325"/>
      <c r="AB772" s="325"/>
      <c r="AE772" s="325"/>
      <c r="AF772" s="325"/>
      <c r="AI772" s="325"/>
      <c r="AJ772" s="325"/>
      <c r="AN772" s="325"/>
      <c r="AO772" s="325"/>
      <c r="AR772" s="325"/>
      <c r="AS772" s="325"/>
      <c r="AV772" s="325"/>
      <c r="AW772" s="325"/>
    </row>
    <row r="773" spans="1:49" ht="15">
      <c r="A773" s="325"/>
      <c r="B773" s="325"/>
      <c r="C773" s="325"/>
      <c r="D773" s="325"/>
      <c r="E773" s="325"/>
      <c r="F773" s="325"/>
      <c r="G773" s="325"/>
      <c r="H773" s="325"/>
      <c r="I773" s="325"/>
      <c r="J773" s="325"/>
      <c r="K773" s="325"/>
      <c r="L773" s="325"/>
      <c r="M773" s="325"/>
      <c r="N773" s="325"/>
      <c r="O773" s="325"/>
      <c r="P773" s="325"/>
      <c r="Q773" s="325"/>
      <c r="R773" s="325"/>
      <c r="T773" s="325"/>
      <c r="U773" s="325"/>
      <c r="V773" s="325"/>
      <c r="W773" s="325"/>
      <c r="X773" s="325"/>
      <c r="Y773" s="325"/>
      <c r="Z773" s="325"/>
      <c r="AA773" s="325"/>
      <c r="AB773" s="325"/>
      <c r="AE773" s="325"/>
      <c r="AF773" s="325"/>
      <c r="AI773" s="325"/>
      <c r="AJ773" s="325"/>
      <c r="AN773" s="325"/>
      <c r="AO773" s="325"/>
      <c r="AR773" s="325"/>
      <c r="AS773" s="325"/>
      <c r="AV773" s="325"/>
      <c r="AW773" s="325"/>
    </row>
    <row r="774" spans="1:49" ht="15">
      <c r="A774" s="325"/>
      <c r="B774" s="325"/>
      <c r="C774" s="325"/>
      <c r="D774" s="325"/>
      <c r="E774" s="325"/>
      <c r="F774" s="325"/>
      <c r="G774" s="325"/>
      <c r="H774" s="325"/>
      <c r="I774" s="325"/>
      <c r="J774" s="325"/>
      <c r="K774" s="325"/>
      <c r="L774" s="325"/>
      <c r="M774" s="325"/>
      <c r="N774" s="325"/>
      <c r="O774" s="325"/>
      <c r="P774" s="325"/>
      <c r="Q774" s="325"/>
      <c r="R774" s="325"/>
      <c r="T774" s="325"/>
      <c r="U774" s="325"/>
      <c r="V774" s="325"/>
      <c r="W774" s="325"/>
      <c r="X774" s="325"/>
      <c r="Y774" s="325"/>
      <c r="Z774" s="325"/>
      <c r="AA774" s="325"/>
      <c r="AB774" s="325"/>
      <c r="AE774" s="325"/>
      <c r="AF774" s="325"/>
      <c r="AI774" s="325"/>
      <c r="AJ774" s="325"/>
      <c r="AN774" s="325"/>
      <c r="AO774" s="325"/>
      <c r="AR774" s="325"/>
      <c r="AS774" s="325"/>
      <c r="AV774" s="325"/>
      <c r="AW774" s="325"/>
    </row>
    <row r="775" spans="1:49" ht="15">
      <c r="A775" s="325"/>
      <c r="B775" s="325"/>
      <c r="C775" s="325"/>
      <c r="D775" s="325"/>
      <c r="E775" s="325"/>
      <c r="F775" s="325"/>
      <c r="G775" s="325"/>
      <c r="H775" s="325"/>
      <c r="I775" s="325"/>
      <c r="J775" s="325"/>
      <c r="K775" s="325"/>
      <c r="L775" s="325"/>
      <c r="M775" s="325"/>
      <c r="N775" s="325"/>
      <c r="O775" s="325"/>
      <c r="P775" s="325"/>
      <c r="Q775" s="325"/>
      <c r="R775" s="325"/>
      <c r="T775" s="325"/>
      <c r="U775" s="325"/>
      <c r="V775" s="325"/>
      <c r="W775" s="325"/>
      <c r="X775" s="325"/>
      <c r="Y775" s="325"/>
      <c r="Z775" s="325"/>
      <c r="AA775" s="325"/>
      <c r="AB775" s="325"/>
      <c r="AE775" s="325"/>
      <c r="AF775" s="325"/>
      <c r="AI775" s="325"/>
      <c r="AJ775" s="325"/>
      <c r="AN775" s="325"/>
      <c r="AO775" s="325"/>
      <c r="AR775" s="325"/>
      <c r="AS775" s="325"/>
      <c r="AV775" s="325"/>
      <c r="AW775" s="325"/>
    </row>
    <row r="776" spans="1:49" ht="15">
      <c r="A776" s="325"/>
      <c r="B776" s="325"/>
      <c r="C776" s="325"/>
      <c r="D776" s="325"/>
      <c r="E776" s="325"/>
      <c r="F776" s="325"/>
      <c r="G776" s="325"/>
      <c r="H776" s="325"/>
      <c r="I776" s="325"/>
      <c r="J776" s="325"/>
      <c r="K776" s="325"/>
      <c r="L776" s="325"/>
      <c r="M776" s="325"/>
      <c r="N776" s="325"/>
      <c r="O776" s="325"/>
      <c r="P776" s="325"/>
      <c r="Q776" s="325"/>
      <c r="R776" s="325"/>
      <c r="T776" s="325"/>
      <c r="U776" s="325"/>
      <c r="V776" s="325"/>
      <c r="W776" s="325"/>
      <c r="X776" s="325"/>
      <c r="Y776" s="325"/>
      <c r="Z776" s="325"/>
      <c r="AA776" s="325"/>
      <c r="AB776" s="325"/>
      <c r="AE776" s="325"/>
      <c r="AF776" s="325"/>
      <c r="AI776" s="325"/>
      <c r="AJ776" s="325"/>
      <c r="AN776" s="325"/>
      <c r="AO776" s="325"/>
      <c r="AR776" s="325"/>
      <c r="AS776" s="325"/>
      <c r="AV776" s="325"/>
      <c r="AW776" s="325"/>
    </row>
    <row r="777" spans="1:49" ht="15">
      <c r="A777" s="325"/>
      <c r="B777" s="325"/>
      <c r="C777" s="325"/>
      <c r="D777" s="325"/>
      <c r="E777" s="325"/>
      <c r="F777" s="325"/>
      <c r="G777" s="325"/>
      <c r="H777" s="325"/>
      <c r="I777" s="325"/>
      <c r="J777" s="325"/>
      <c r="K777" s="325"/>
      <c r="L777" s="325"/>
      <c r="M777" s="325"/>
      <c r="N777" s="325"/>
      <c r="O777" s="325"/>
      <c r="P777" s="325"/>
      <c r="Q777" s="325"/>
      <c r="R777" s="325"/>
      <c r="T777" s="325"/>
      <c r="U777" s="325"/>
      <c r="V777" s="325"/>
      <c r="W777" s="325"/>
      <c r="X777" s="325"/>
      <c r="Y777" s="325"/>
      <c r="Z777" s="325"/>
      <c r="AA777" s="325"/>
      <c r="AB777" s="325"/>
      <c r="AE777" s="325"/>
      <c r="AF777" s="325"/>
      <c r="AI777" s="325"/>
      <c r="AJ777" s="325"/>
      <c r="AN777" s="325"/>
      <c r="AO777" s="325"/>
      <c r="AR777" s="325"/>
      <c r="AS777" s="325"/>
      <c r="AV777" s="325"/>
      <c r="AW777" s="325"/>
    </row>
    <row r="778" spans="1:49" ht="15">
      <c r="A778" s="325"/>
      <c r="B778" s="325"/>
      <c r="C778" s="325"/>
      <c r="D778" s="325"/>
      <c r="E778" s="325"/>
      <c r="F778" s="325"/>
      <c r="G778" s="325"/>
      <c r="H778" s="325"/>
      <c r="I778" s="325"/>
      <c r="J778" s="325"/>
      <c r="K778" s="325"/>
      <c r="L778" s="325"/>
      <c r="M778" s="325"/>
      <c r="N778" s="325"/>
      <c r="O778" s="325"/>
      <c r="P778" s="325"/>
      <c r="Q778" s="325"/>
      <c r="R778" s="325"/>
      <c r="T778" s="325"/>
      <c r="U778" s="325"/>
      <c r="V778" s="325"/>
      <c r="W778" s="325"/>
      <c r="X778" s="325"/>
      <c r="Y778" s="325"/>
      <c r="Z778" s="325"/>
      <c r="AA778" s="325"/>
      <c r="AB778" s="325"/>
      <c r="AE778" s="325"/>
      <c r="AF778" s="325"/>
      <c r="AI778" s="325"/>
      <c r="AJ778" s="325"/>
      <c r="AN778" s="325"/>
      <c r="AO778" s="325"/>
      <c r="AR778" s="325"/>
      <c r="AS778" s="325"/>
      <c r="AV778" s="325"/>
      <c r="AW778" s="325"/>
    </row>
  </sheetData>
  <sheetProtection/>
  <mergeCells count="23">
    <mergeCell ref="A1:AA1"/>
    <mergeCell ref="J6:M6"/>
    <mergeCell ref="V12:X12"/>
    <mergeCell ref="V13:X13"/>
    <mergeCell ref="J16:M16"/>
    <mergeCell ref="V43:X43"/>
    <mergeCell ref="J46:M46"/>
    <mergeCell ref="V51:X51"/>
    <mergeCell ref="V52:X52"/>
    <mergeCell ref="J55:M55"/>
    <mergeCell ref="V22:X22"/>
    <mergeCell ref="V23:X23"/>
    <mergeCell ref="J27:M27"/>
    <mergeCell ref="V32:X32"/>
    <mergeCell ref="V33:X33"/>
    <mergeCell ref="J37:M37"/>
    <mergeCell ref="V42:X42"/>
    <mergeCell ref="V61:X61"/>
    <mergeCell ref="J67:M67"/>
    <mergeCell ref="J83:M83"/>
    <mergeCell ref="J89:M89"/>
    <mergeCell ref="J95:M95"/>
    <mergeCell ref="V60:X6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174"/>
  <sheetViews>
    <sheetView zoomScale="60" zoomScaleNormal="60" zoomScalePageLayoutView="0" workbookViewId="0" topLeftCell="A19">
      <selection activeCell="X21" sqref="X21"/>
    </sheetView>
  </sheetViews>
  <sheetFormatPr defaultColWidth="11.421875" defaultRowHeight="15"/>
  <cols>
    <col min="1" max="1" width="12.7109375" style="33" bestFit="1" customWidth="1"/>
    <col min="2" max="2" width="13.00390625" style="33" bestFit="1" customWidth="1"/>
    <col min="3" max="3" width="7.140625" style="33" bestFit="1" customWidth="1"/>
    <col min="4" max="4" width="6.57421875" style="33" bestFit="1" customWidth="1"/>
    <col min="5" max="9" width="11.421875" style="33" hidden="1" customWidth="1"/>
    <col min="10" max="10" width="39.28125" style="33" bestFit="1" customWidth="1"/>
    <col min="11" max="11" width="5.140625" style="33" customWidth="1"/>
    <col min="12" max="12" width="4.7109375" style="33" customWidth="1"/>
    <col min="13" max="13" width="39.28125" style="33" bestFit="1" customWidth="1"/>
    <col min="14" max="18" width="11.421875" style="33" hidden="1" customWidth="1"/>
    <col min="19" max="19" width="5.7109375" style="325" customWidth="1"/>
    <col min="20" max="20" width="11.421875" style="33" hidden="1" customWidth="1"/>
    <col min="21" max="21" width="46.421875" style="33" bestFit="1" customWidth="1"/>
    <col min="22" max="22" width="12.8515625" style="33" customWidth="1"/>
    <col min="23" max="23" width="22.28125" style="33" bestFit="1" customWidth="1"/>
    <col min="24" max="24" width="14.421875" style="33" customWidth="1"/>
    <col min="25" max="25" width="10.8515625" style="33" customWidth="1"/>
    <col min="26" max="26" width="12.421875" style="33" customWidth="1"/>
    <col min="27" max="27" width="12.57421875" style="33" customWidth="1"/>
    <col min="28" max="28" width="11.421875" style="33" hidden="1" customWidth="1"/>
    <col min="29" max="29" width="11.421875" style="301" customWidth="1"/>
    <col min="30" max="30" width="14.421875" style="301" customWidth="1"/>
    <col min="31" max="31" width="35.57421875" style="203" customWidth="1"/>
    <col min="32" max="32" width="5.57421875" style="203" customWidth="1"/>
    <col min="33" max="33" width="6.57421875" style="301" customWidth="1"/>
    <col min="34" max="34" width="14.57421875" style="301" customWidth="1"/>
    <col min="35" max="35" width="35.57421875" style="203" customWidth="1"/>
    <col min="36" max="36" width="5.57421875" style="203" customWidth="1"/>
    <col min="37" max="37" width="6.57421875" style="301" customWidth="1"/>
    <col min="38" max="38" width="5.421875" style="301" customWidth="1"/>
    <col min="39" max="39" width="11.8515625" style="301" customWidth="1"/>
    <col min="40" max="40" width="35.57421875" style="203" customWidth="1"/>
    <col min="41" max="41" width="5.57421875" style="203" customWidth="1"/>
    <col min="42" max="42" width="6.28125" style="301" customWidth="1"/>
    <col min="43" max="43" width="15.00390625" style="301" customWidth="1"/>
    <col min="44" max="44" width="35.57421875" style="203" customWidth="1"/>
    <col min="45" max="45" width="5.57421875" style="203" customWidth="1"/>
    <col min="46" max="46" width="5.140625" style="301" customWidth="1"/>
    <col min="47" max="47" width="12.140625" style="301" customWidth="1"/>
    <col min="48" max="48" width="35.57421875" style="203" customWidth="1"/>
    <col min="49" max="49" width="5.57421875" style="203" customWidth="1"/>
    <col min="50" max="107" width="11.421875" style="325" customWidth="1"/>
    <col min="108" max="16384" width="11.421875" style="33" customWidth="1"/>
  </cols>
  <sheetData>
    <row r="1" spans="1:27" s="301" customFormat="1" ht="25.5">
      <c r="A1" s="522" t="s">
        <v>287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</row>
    <row r="2" spans="2:32" s="301" customFormat="1" ht="46.5" thickBot="1">
      <c r="B2" s="302"/>
      <c r="C2" s="303"/>
      <c r="J2" s="302"/>
      <c r="K2" s="304" t="s">
        <v>290</v>
      </c>
      <c r="L2" s="302"/>
      <c r="N2" s="305"/>
      <c r="O2" s="305"/>
      <c r="P2" s="305"/>
      <c r="Q2" s="305"/>
      <c r="R2" s="305"/>
      <c r="S2" s="305"/>
      <c r="T2" s="306"/>
      <c r="U2" s="307"/>
      <c r="AD2" s="308"/>
      <c r="AE2" s="309" t="s">
        <v>291</v>
      </c>
      <c r="AF2" s="309"/>
    </row>
    <row r="3" spans="3:33" s="301" customFormat="1" ht="21" thickBot="1">
      <c r="C3" s="310"/>
      <c r="S3" s="304"/>
      <c r="AD3" s="308"/>
      <c r="AE3" s="311">
        <f>V9</f>
      </c>
      <c r="AF3" s="311"/>
      <c r="AG3" s="312"/>
    </row>
    <row r="4" spans="1:51" ht="43.5" customHeight="1" thickBot="1" thickTop="1">
      <c r="A4" s="313" t="s">
        <v>240</v>
      </c>
      <c r="B4" s="314" t="s">
        <v>241</v>
      </c>
      <c r="C4" s="315" t="s">
        <v>242</v>
      </c>
      <c r="D4" s="313" t="s">
        <v>243</v>
      </c>
      <c r="E4" s="313"/>
      <c r="F4" s="313" t="s">
        <v>244</v>
      </c>
      <c r="G4" s="313"/>
      <c r="H4" s="316" t="s">
        <v>245</v>
      </c>
      <c r="I4" s="313"/>
      <c r="J4" s="515" t="s">
        <v>246</v>
      </c>
      <c r="K4" s="516"/>
      <c r="L4" s="516"/>
      <c r="M4" s="517"/>
      <c r="N4" s="264"/>
      <c r="O4" s="265" t="s">
        <v>245</v>
      </c>
      <c r="P4" s="266"/>
      <c r="Q4" s="267" t="s">
        <v>244</v>
      </c>
      <c r="R4" s="268"/>
      <c r="S4" s="317"/>
      <c r="T4" s="268"/>
      <c r="U4" s="318" t="s">
        <v>1</v>
      </c>
      <c r="V4" s="319" t="s">
        <v>268</v>
      </c>
      <c r="W4" s="319" t="s">
        <v>269</v>
      </c>
      <c r="X4" s="319" t="s">
        <v>270</v>
      </c>
      <c r="Y4" s="319" t="s">
        <v>271</v>
      </c>
      <c r="Z4" s="319" t="s">
        <v>252</v>
      </c>
      <c r="AA4" s="320" t="s">
        <v>253</v>
      </c>
      <c r="AB4" s="85"/>
      <c r="AD4" s="321" t="s">
        <v>272</v>
      </c>
      <c r="AE4" s="322"/>
      <c r="AF4" s="322"/>
      <c r="AG4" s="323"/>
      <c r="AH4" s="324"/>
      <c r="AI4" s="301"/>
      <c r="AJ4" s="301"/>
      <c r="AN4" s="301"/>
      <c r="AO4" s="301"/>
      <c r="AR4" s="301"/>
      <c r="AS4" s="301"/>
      <c r="AV4" s="301"/>
      <c r="AW4" s="301"/>
      <c r="AX4" s="301"/>
      <c r="AY4" s="301"/>
    </row>
    <row r="5" spans="1:51" ht="21.75" thickBot="1" thickTop="1">
      <c r="A5" s="161">
        <v>1</v>
      </c>
      <c r="B5" s="161">
        <v>1</v>
      </c>
      <c r="C5" s="162"/>
      <c r="D5" s="163"/>
      <c r="E5" s="71"/>
      <c r="F5" s="72">
        <f>IF(H5&gt;0,G5,"")</f>
      </c>
      <c r="G5" s="73">
        <f>IF(K5&gt;L5,3,(IF(K5&lt;L5,0,1)))</f>
        <v>1</v>
      </c>
      <c r="H5" s="73">
        <f>(COUNTA(K5:L5))/2</f>
        <v>0</v>
      </c>
      <c r="I5" s="74">
        <f>IF(K5&gt;L5,1,0)</f>
        <v>0</v>
      </c>
      <c r="J5" s="75" t="str">
        <f>(U5)</f>
        <v>Sanchez - Ochoa (MP - SL)</v>
      </c>
      <c r="K5" s="76"/>
      <c r="L5" s="76"/>
      <c r="M5" s="77" t="str">
        <f>(U6)</f>
        <v>Leguizamon - Gonzalez (Bs As - ND)</v>
      </c>
      <c r="N5" s="232">
        <f>IF(L5&gt;K5,1,0)</f>
        <v>0</v>
      </c>
      <c r="O5" s="233">
        <f>(COUNTA(K5:L5))/2</f>
        <v>0</v>
      </c>
      <c r="P5" s="233">
        <f>IF(L5&gt;K5,3,(IF(L5&lt;K5,0,1)))</f>
        <v>1</v>
      </c>
      <c r="Q5" s="234">
        <f>IF(O5&gt;0,P5,"")</f>
      </c>
      <c r="R5" s="235"/>
      <c r="S5" s="317"/>
      <c r="T5" s="235"/>
      <c r="U5" s="326" t="s">
        <v>214</v>
      </c>
      <c r="V5" s="83">
        <f>SUM(K5+K7)</f>
        <v>0</v>
      </c>
      <c r="W5" s="83">
        <f>SUM(L5+L7)</f>
        <v>0</v>
      </c>
      <c r="X5" s="83">
        <f>V5-W5</f>
        <v>0</v>
      </c>
      <c r="Y5" s="83">
        <f>SUM(F5,F7)</f>
        <v>0</v>
      </c>
      <c r="Z5" s="83">
        <f>SUM(H5,H7)</f>
        <v>0</v>
      </c>
      <c r="AA5" s="327">
        <f>IF(Z5&gt;0,RANK(AB5,$AB$5:$AB$8,),"")</f>
      </c>
      <c r="AB5" s="85">
        <f>IF(Z5&gt;0,(Y5*10000)+(X5*100)+V5,"")</f>
      </c>
      <c r="AD5" s="308"/>
      <c r="AE5" s="309" t="s">
        <v>334</v>
      </c>
      <c r="AF5" s="309"/>
      <c r="AG5" s="312"/>
      <c r="AH5" s="324"/>
      <c r="AI5" s="309"/>
      <c r="AJ5" s="309"/>
      <c r="AN5" s="301"/>
      <c r="AO5" s="301"/>
      <c r="AR5" s="301"/>
      <c r="AS5" s="301"/>
      <c r="AU5" s="322"/>
      <c r="AV5" s="301"/>
      <c r="AW5" s="301"/>
      <c r="AX5" s="301"/>
      <c r="AY5" s="301"/>
    </row>
    <row r="6" spans="1:49" ht="19.5" thickBot="1">
      <c r="A6" s="92">
        <v>2</v>
      </c>
      <c r="B6" s="92">
        <v>1</v>
      </c>
      <c r="C6" s="93"/>
      <c r="D6" s="94"/>
      <c r="E6" s="71"/>
      <c r="F6" s="95">
        <f>IF(H6&gt;0,G6,"")</f>
      </c>
      <c r="G6" s="96">
        <f>IF(K6&gt;L6,3,(IF(K6&lt;L6,0,1)))</f>
        <v>1</v>
      </c>
      <c r="H6" s="96">
        <f>(COUNTA(K6:L6))/2</f>
        <v>0</v>
      </c>
      <c r="I6" s="97">
        <f>IF(K6&gt;L6,1,0)</f>
        <v>0</v>
      </c>
      <c r="J6" s="98" t="str">
        <f>U7</f>
        <v>Rodriguez - Agüero Mani (LP - SJ)</v>
      </c>
      <c r="K6" s="95"/>
      <c r="L6" s="95"/>
      <c r="M6" s="99" t="str">
        <f>U6</f>
        <v>Leguizamon - Gonzalez (Bs As - ND)</v>
      </c>
      <c r="N6" s="244">
        <f>IF(L6&gt;K6,1,0)</f>
        <v>0</v>
      </c>
      <c r="O6" s="245">
        <f>(COUNTA(K6:L6))/2</f>
        <v>0</v>
      </c>
      <c r="P6" s="245">
        <f>IF(L6&gt;K6,3,(IF(L6&lt;K6,0,1)))</f>
        <v>1</v>
      </c>
      <c r="Q6" s="246">
        <f>IF(O6&gt;0,P6,"")</f>
      </c>
      <c r="R6" s="247"/>
      <c r="S6" s="328"/>
      <c r="T6" s="247"/>
      <c r="U6" s="326" t="s">
        <v>219</v>
      </c>
      <c r="V6" s="104">
        <f>SUM(L5+L6)</f>
        <v>0</v>
      </c>
      <c r="W6" s="104">
        <f>SUM(K5+K6)</f>
        <v>0</v>
      </c>
      <c r="X6" s="104">
        <f>V6-W6</f>
        <v>0</v>
      </c>
      <c r="Y6" s="104">
        <f>SUM(Q5:Q6)</f>
        <v>0</v>
      </c>
      <c r="Z6" s="104">
        <f>SUM(O5:O6)</f>
        <v>0</v>
      </c>
      <c r="AA6" s="327">
        <f>IF(Z6&gt;0,RANK(AB6,$AB$5:$AB$8,),"")</f>
      </c>
      <c r="AB6" s="85">
        <f>IF(Z6&gt;0,(Y6*10000)+(X6*100)+V6,"")</f>
      </c>
      <c r="AD6" s="308"/>
      <c r="AE6" s="311">
        <f>V79</f>
      </c>
      <c r="AF6" s="311"/>
      <c r="AG6" s="329"/>
      <c r="AH6" s="324"/>
      <c r="AI6" s="311"/>
      <c r="AJ6" s="311"/>
      <c r="AK6" s="312"/>
      <c r="AN6" s="325"/>
      <c r="AO6" s="325"/>
      <c r="AR6" s="325"/>
      <c r="AS6" s="325"/>
      <c r="AU6" s="322"/>
      <c r="AV6" s="325"/>
      <c r="AW6" s="325"/>
    </row>
    <row r="7" spans="1:51" ht="19.5" thickBot="1">
      <c r="A7" s="109">
        <v>3</v>
      </c>
      <c r="B7" s="109">
        <v>1</v>
      </c>
      <c r="C7" s="110"/>
      <c r="D7" s="111"/>
      <c r="E7" s="112"/>
      <c r="F7" s="113">
        <f>IF(H7&gt;0,G7,"")</f>
      </c>
      <c r="G7" s="114">
        <f>IF(K7&gt;L7,3,(IF(K7&lt;L7,0,1)))</f>
        <v>1</v>
      </c>
      <c r="H7" s="114">
        <f>(COUNTA(K7:L7))/2</f>
        <v>0</v>
      </c>
      <c r="I7" s="115">
        <f>IF(K7&gt;L7,1,0)</f>
        <v>0</v>
      </c>
      <c r="J7" s="116" t="str">
        <f>(U5)</f>
        <v>Sanchez - Ochoa (MP - SL)</v>
      </c>
      <c r="K7" s="117"/>
      <c r="L7" s="117"/>
      <c r="M7" s="118" t="str">
        <f>U7</f>
        <v>Rodriguez - Agüero Mani (LP - SJ)</v>
      </c>
      <c r="N7" s="251">
        <f>IF(L7&gt;K7,1,0)</f>
        <v>0</v>
      </c>
      <c r="O7" s="252">
        <f>(COUNTA(K7:L7))/2</f>
        <v>0</v>
      </c>
      <c r="P7" s="252">
        <f>IF(L7&gt;K7,3,(IF(L7&lt;K7,0,1)))</f>
        <v>1</v>
      </c>
      <c r="Q7" s="253">
        <f>IF(O7&gt;0,P7,"")</f>
      </c>
      <c r="R7" s="235"/>
      <c r="S7" s="328"/>
      <c r="T7" s="235"/>
      <c r="U7" s="326" t="s">
        <v>236</v>
      </c>
      <c r="V7" s="104">
        <f>SUM(K6+L7)</f>
        <v>0</v>
      </c>
      <c r="W7" s="104">
        <f>SUM(L6+K7)</f>
        <v>0</v>
      </c>
      <c r="X7" s="104">
        <f>V7-W7</f>
        <v>0</v>
      </c>
      <c r="Y7" s="104">
        <f>SUM(F6,Q7)</f>
        <v>0</v>
      </c>
      <c r="Z7" s="104">
        <f>SUM(O7,H6)</f>
        <v>0</v>
      </c>
      <c r="AA7" s="327">
        <f>IF(Z7&gt;0,RANK(AB7,$AB$5:$AB$8,),"")</f>
      </c>
      <c r="AB7" s="85">
        <f>IF(Z7&gt;0,(Y7*10000)+(X7*100)+V7,"")</f>
      </c>
      <c r="AE7" s="301"/>
      <c r="AF7" s="301"/>
      <c r="AH7" s="323"/>
      <c r="AI7" s="322"/>
      <c r="AJ7" s="322"/>
      <c r="AK7" s="323"/>
      <c r="AL7" s="324"/>
      <c r="AN7" s="301"/>
      <c r="AO7" s="301"/>
      <c r="AR7" s="301"/>
      <c r="AS7" s="301"/>
      <c r="AU7" s="322"/>
      <c r="AV7" s="301"/>
      <c r="AW7" s="301"/>
      <c r="AX7" s="301"/>
      <c r="AY7" s="301"/>
    </row>
    <row r="8" spans="1:107" s="203" customFormat="1" ht="21.75" thickBot="1" thickTop="1">
      <c r="A8" s="330"/>
      <c r="B8" s="330"/>
      <c r="C8" s="331"/>
      <c r="D8" s="332"/>
      <c r="E8" s="330"/>
      <c r="F8" s="330"/>
      <c r="G8" s="330"/>
      <c r="H8" s="330"/>
      <c r="I8" s="330"/>
      <c r="J8" s="333"/>
      <c r="K8" s="333"/>
      <c r="L8" s="334"/>
      <c r="M8" s="333"/>
      <c r="N8" s="256"/>
      <c r="O8" s="256"/>
      <c r="P8" s="256"/>
      <c r="Q8" s="256"/>
      <c r="R8" s="256"/>
      <c r="S8" s="335"/>
      <c r="T8" s="256"/>
      <c r="U8" s="336"/>
      <c r="V8" s="336"/>
      <c r="W8" s="336"/>
      <c r="X8" s="336"/>
      <c r="Y8" s="336"/>
      <c r="Z8" s="336"/>
      <c r="AA8" s="337"/>
      <c r="AB8" s="325"/>
      <c r="AC8" s="301"/>
      <c r="AD8" s="301"/>
      <c r="AE8" s="309" t="s">
        <v>319</v>
      </c>
      <c r="AF8" s="309"/>
      <c r="AG8" s="301"/>
      <c r="AH8" s="321" t="s">
        <v>254</v>
      </c>
      <c r="AI8" s="309"/>
      <c r="AJ8" s="309"/>
      <c r="AK8" s="312"/>
      <c r="AL8" s="324"/>
      <c r="AM8" s="301"/>
      <c r="AN8" s="301"/>
      <c r="AO8" s="301"/>
      <c r="AP8" s="301"/>
      <c r="AQ8" s="301"/>
      <c r="AR8" s="301"/>
      <c r="AS8" s="301"/>
      <c r="AT8" s="301"/>
      <c r="AU8" s="322"/>
      <c r="AV8" s="301"/>
      <c r="AW8" s="301"/>
      <c r="AX8" s="301"/>
      <c r="AY8" s="301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</row>
    <row r="9" spans="1:49" ht="19.5" thickBot="1">
      <c r="A9" s="330"/>
      <c r="B9" s="330"/>
      <c r="C9" s="331"/>
      <c r="D9" s="330"/>
      <c r="E9" s="330"/>
      <c r="F9" s="330"/>
      <c r="G9" s="330"/>
      <c r="H9" s="330"/>
      <c r="I9" s="330"/>
      <c r="J9" s="333"/>
      <c r="K9" s="333"/>
      <c r="L9" s="334"/>
      <c r="M9" s="333"/>
      <c r="N9" s="256"/>
      <c r="O9" s="256"/>
      <c r="P9" s="256"/>
      <c r="Q9" s="256"/>
      <c r="R9" s="256"/>
      <c r="S9" s="335"/>
      <c r="T9" s="138"/>
      <c r="U9" s="338" t="s">
        <v>327</v>
      </c>
      <c r="V9" s="518">
        <f ca="1">IF(AB9&gt;0,INDIRECT(CONCATENATE("U",MATCH(1,AA5:AA7,0)+ROW(U4))),"")</f>
      </c>
      <c r="W9" s="518"/>
      <c r="X9" s="519"/>
      <c r="Y9" s="339"/>
      <c r="Z9" s="339"/>
      <c r="AA9" s="339"/>
      <c r="AB9" s="85">
        <f>SUM(Z5:Z7)</f>
        <v>0</v>
      </c>
      <c r="AE9" s="311">
        <f>V19</f>
      </c>
      <c r="AF9" s="311"/>
      <c r="AG9" s="312"/>
      <c r="AH9" s="340"/>
      <c r="AI9" s="311"/>
      <c r="AJ9" s="311"/>
      <c r="AK9" s="340"/>
      <c r="AL9" s="341"/>
      <c r="AM9" s="312"/>
      <c r="AN9" s="325"/>
      <c r="AO9" s="325"/>
      <c r="AR9" s="325"/>
      <c r="AS9" s="325"/>
      <c r="AU9" s="322"/>
      <c r="AV9" s="325"/>
      <c r="AW9" s="325"/>
    </row>
    <row r="10" spans="1:50" ht="19.5" thickBot="1">
      <c r="A10" s="310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203"/>
      <c r="O10" s="203"/>
      <c r="P10" s="203"/>
      <c r="Q10" s="203"/>
      <c r="R10" s="203"/>
      <c r="T10" s="85"/>
      <c r="U10" s="342" t="s">
        <v>295</v>
      </c>
      <c r="V10" s="520">
        <f ca="1">IF(AB9&gt;0,INDIRECT(CONCATENATE("U",MATCH(2,AA5:AA7,0)+ROW(U4))),"")</f>
      </c>
      <c r="W10" s="520"/>
      <c r="X10" s="521"/>
      <c r="Y10" s="339"/>
      <c r="Z10" s="339"/>
      <c r="AA10" s="339"/>
      <c r="AB10" s="85"/>
      <c r="AE10" s="322"/>
      <c r="AF10" s="322"/>
      <c r="AG10" s="323"/>
      <c r="AH10" s="343"/>
      <c r="AI10" s="301"/>
      <c r="AJ10" s="301"/>
      <c r="AL10" s="312"/>
      <c r="AM10" s="324"/>
      <c r="AN10" s="301"/>
      <c r="AO10" s="301"/>
      <c r="AR10" s="301"/>
      <c r="AS10" s="301"/>
      <c r="AV10" s="301"/>
      <c r="AW10" s="301"/>
      <c r="AX10" s="301"/>
    </row>
    <row r="11" spans="1:107" s="203" customFormat="1" ht="21" thickBot="1">
      <c r="A11" s="344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S11" s="325"/>
      <c r="U11" s="325"/>
      <c r="V11" s="325"/>
      <c r="W11" s="325"/>
      <c r="X11" s="325"/>
      <c r="Y11" s="325"/>
      <c r="Z11" s="325"/>
      <c r="AA11" s="325"/>
      <c r="AB11" s="325"/>
      <c r="AC11" s="301"/>
      <c r="AD11" s="321" t="s">
        <v>273</v>
      </c>
      <c r="AE11" s="309" t="s">
        <v>335</v>
      </c>
      <c r="AF11" s="309"/>
      <c r="AG11" s="312"/>
      <c r="AH11" s="324"/>
      <c r="AI11" s="301"/>
      <c r="AJ11" s="301"/>
      <c r="AK11" s="301"/>
      <c r="AL11" s="312"/>
      <c r="AM11" s="324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</row>
    <row r="12" spans="1:107" s="203" customFormat="1" ht="21" thickBot="1">
      <c r="A12" s="310"/>
      <c r="B12" s="301"/>
      <c r="C12" s="301"/>
      <c r="D12" s="301"/>
      <c r="E12" s="301"/>
      <c r="F12" s="301"/>
      <c r="G12" s="301"/>
      <c r="H12" s="301"/>
      <c r="I12" s="301"/>
      <c r="J12" s="301"/>
      <c r="K12" s="304" t="s">
        <v>296</v>
      </c>
      <c r="L12" s="301"/>
      <c r="M12" s="301"/>
      <c r="N12" s="263"/>
      <c r="O12" s="263"/>
      <c r="P12" s="263"/>
      <c r="Q12" s="263"/>
      <c r="R12" s="263"/>
      <c r="S12" s="317"/>
      <c r="T12" s="263"/>
      <c r="U12" s="317"/>
      <c r="V12" s="325"/>
      <c r="W12" s="325"/>
      <c r="X12" s="325"/>
      <c r="Y12" s="325"/>
      <c r="Z12" s="325"/>
      <c r="AA12" s="325"/>
      <c r="AB12" s="325"/>
      <c r="AC12" s="301"/>
      <c r="AD12" s="301"/>
      <c r="AE12" s="311">
        <f>V69</f>
      </c>
      <c r="AF12" s="311"/>
      <c r="AG12" s="323"/>
      <c r="AH12" s="301"/>
      <c r="AI12" s="301"/>
      <c r="AJ12" s="301"/>
      <c r="AK12" s="301"/>
      <c r="AL12" s="312"/>
      <c r="AM12" s="324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</row>
    <row r="13" spans="1:107" s="203" customFormat="1" ht="21" thickBot="1">
      <c r="A13" s="310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S13" s="317"/>
      <c r="U13" s="325"/>
      <c r="V13" s="325"/>
      <c r="W13" s="325"/>
      <c r="X13" s="325"/>
      <c r="Y13" s="325"/>
      <c r="Z13" s="325"/>
      <c r="AA13" s="325"/>
      <c r="AB13" s="325"/>
      <c r="AC13" s="301"/>
      <c r="AD13" s="301"/>
      <c r="AE13" s="301"/>
      <c r="AF13" s="301"/>
      <c r="AG13" s="301"/>
      <c r="AH13" s="301"/>
      <c r="AI13" s="301"/>
      <c r="AJ13" s="301"/>
      <c r="AK13" s="301"/>
      <c r="AL13" s="312"/>
      <c r="AM13" s="324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</row>
    <row r="14" spans="1:49" ht="43.5" customHeight="1" thickBot="1" thickTop="1">
      <c r="A14" s="313" t="s">
        <v>240</v>
      </c>
      <c r="B14" s="314" t="s">
        <v>241</v>
      </c>
      <c r="C14" s="315" t="s">
        <v>242</v>
      </c>
      <c r="D14" s="313" t="s">
        <v>243</v>
      </c>
      <c r="E14" s="313"/>
      <c r="F14" s="313" t="s">
        <v>244</v>
      </c>
      <c r="G14" s="313"/>
      <c r="H14" s="316" t="s">
        <v>245</v>
      </c>
      <c r="I14" s="313"/>
      <c r="J14" s="515" t="s">
        <v>246</v>
      </c>
      <c r="K14" s="516"/>
      <c r="L14" s="516"/>
      <c r="M14" s="517"/>
      <c r="N14" s="264"/>
      <c r="O14" s="265" t="s">
        <v>245</v>
      </c>
      <c r="P14" s="266"/>
      <c r="Q14" s="267" t="s">
        <v>244</v>
      </c>
      <c r="R14" s="268"/>
      <c r="S14" s="317"/>
      <c r="T14" s="268"/>
      <c r="U14" s="318" t="s">
        <v>1</v>
      </c>
      <c r="V14" s="319" t="s">
        <v>268</v>
      </c>
      <c r="W14" s="319" t="s">
        <v>269</v>
      </c>
      <c r="X14" s="319" t="s">
        <v>270</v>
      </c>
      <c r="Y14" s="319" t="s">
        <v>271</v>
      </c>
      <c r="Z14" s="319" t="s">
        <v>252</v>
      </c>
      <c r="AA14" s="320" t="s">
        <v>253</v>
      </c>
      <c r="AB14" s="85"/>
      <c r="AE14" s="301"/>
      <c r="AF14" s="301"/>
      <c r="AI14" s="301"/>
      <c r="AJ14" s="301"/>
      <c r="AL14" s="312"/>
      <c r="AM14" s="324"/>
      <c r="AN14" s="301"/>
      <c r="AO14" s="301"/>
      <c r="AR14" s="301"/>
      <c r="AS14" s="301"/>
      <c r="AV14" s="301"/>
      <c r="AW14" s="301"/>
    </row>
    <row r="15" spans="1:49" ht="21.75" thickBot="1" thickTop="1">
      <c r="A15" s="161">
        <v>4</v>
      </c>
      <c r="B15" s="161">
        <v>2</v>
      </c>
      <c r="C15" s="162"/>
      <c r="D15" s="163"/>
      <c r="E15" s="71"/>
      <c r="F15" s="72">
        <f>IF(H15&gt;0,G15,"")</f>
      </c>
      <c r="G15" s="73">
        <f>IF(K15&gt;L15,3,(IF(K15&lt;L15,0,1)))</f>
        <v>1</v>
      </c>
      <c r="H15" s="73">
        <f>(COUNTA(K15:L15))/2</f>
        <v>0</v>
      </c>
      <c r="I15" s="74">
        <f>IF(K15&gt;L15,1,0)</f>
        <v>0</v>
      </c>
      <c r="J15" s="75" t="str">
        <f>(U15)</f>
        <v>Laoretani - Manzo (SF)</v>
      </c>
      <c r="K15" s="76"/>
      <c r="L15" s="76"/>
      <c r="M15" s="77" t="str">
        <f>(U16)</f>
        <v>Zalazar - Roggero Luque (ND)</v>
      </c>
      <c r="N15" s="232">
        <f>IF(L15&gt;K15,1,0)</f>
        <v>0</v>
      </c>
      <c r="O15" s="233">
        <f>(COUNTA(K15:L15))/2</f>
        <v>0</v>
      </c>
      <c r="P15" s="233">
        <f>IF(L15&gt;K15,3,(IF(L15&lt;K15,0,1)))</f>
        <v>1</v>
      </c>
      <c r="Q15" s="234">
        <f>IF(O15&gt;0,P15,"")</f>
      </c>
      <c r="R15" s="235"/>
      <c r="S15" s="317"/>
      <c r="T15" s="235"/>
      <c r="U15" s="326" t="s">
        <v>228</v>
      </c>
      <c r="V15" s="83">
        <f>SUM(K15+K17)</f>
        <v>0</v>
      </c>
      <c r="W15" s="83">
        <f>SUM(L15+L17)</f>
        <v>0</v>
      </c>
      <c r="X15" s="83">
        <f>V15-W15</f>
        <v>0</v>
      </c>
      <c r="Y15" s="83">
        <f>SUM(F15,F17)</f>
        <v>0</v>
      </c>
      <c r="Z15" s="83">
        <f>SUM(H15,H17)</f>
        <v>0</v>
      </c>
      <c r="AA15" s="327">
        <f>IF(Z15&gt;0,RANK(AB15,$AB$15:$AB$17,),"")</f>
      </c>
      <c r="AB15" s="85">
        <f>IF(Z15&gt;0,(Y15*10000)+(X15*100)+V15,"")</f>
      </c>
      <c r="AD15" s="308"/>
      <c r="AE15" s="309" t="s">
        <v>292</v>
      </c>
      <c r="AF15" s="309"/>
      <c r="AI15" s="301"/>
      <c r="AJ15" s="301"/>
      <c r="AL15" s="312"/>
      <c r="AM15" s="324"/>
      <c r="AN15" s="301"/>
      <c r="AO15" s="301"/>
      <c r="AR15" s="301"/>
      <c r="AS15" s="301"/>
      <c r="AV15" s="301"/>
      <c r="AW15" s="301"/>
    </row>
    <row r="16" spans="1:49" ht="19.5" thickBot="1">
      <c r="A16" s="92">
        <v>5</v>
      </c>
      <c r="B16" s="92">
        <v>2</v>
      </c>
      <c r="C16" s="93"/>
      <c r="D16" s="94"/>
      <c r="E16" s="71"/>
      <c r="F16" s="95">
        <f>IF(H16&gt;0,G16,"")</f>
      </c>
      <c r="G16" s="96">
        <f>IF(K16&gt;L16,3,(IF(K16&lt;L16,0,1)))</f>
        <v>1</v>
      </c>
      <c r="H16" s="96">
        <f>(COUNTA(K16:L16))/2</f>
        <v>0</v>
      </c>
      <c r="I16" s="97">
        <f>IF(K16&gt;L16,1,0)</f>
        <v>0</v>
      </c>
      <c r="J16" s="98" t="str">
        <f>U17</f>
        <v>Diaz - Garcia Jimenez (BB)</v>
      </c>
      <c r="K16" s="95"/>
      <c r="L16" s="95"/>
      <c r="M16" s="99" t="str">
        <f>U16</f>
        <v>Zalazar - Roggero Luque (ND)</v>
      </c>
      <c r="N16" s="244">
        <f>IF(L16&gt;K16,1,0)</f>
        <v>0</v>
      </c>
      <c r="O16" s="245">
        <f>(COUNTA(K16:L16))/2</f>
        <v>0</v>
      </c>
      <c r="P16" s="245">
        <f>IF(L16&gt;K16,3,(IF(L16&lt;K16,0,1)))</f>
        <v>1</v>
      </c>
      <c r="Q16" s="246">
        <f>IF(O16&gt;0,P16,"")</f>
      </c>
      <c r="R16" s="247"/>
      <c r="S16" s="328"/>
      <c r="T16" s="247"/>
      <c r="U16" s="326" t="s">
        <v>229</v>
      </c>
      <c r="V16" s="104">
        <f>SUM(L15+L16)</f>
        <v>0</v>
      </c>
      <c r="W16" s="104">
        <f>SUM(K15+K16)</f>
        <v>0</v>
      </c>
      <c r="X16" s="104">
        <f>V16-W16</f>
        <v>0</v>
      </c>
      <c r="Y16" s="104">
        <f>SUM(Q15:Q16)</f>
        <v>0</v>
      </c>
      <c r="Z16" s="104">
        <f>SUM(O15:O16)</f>
        <v>0</v>
      </c>
      <c r="AA16" s="327">
        <f>IF(Z16&gt;0,RANK(AB16,$AB$15:$AB$17,),"")</f>
      </c>
      <c r="AB16" s="85">
        <f>IF(Z16&gt;0,(Y16*10000)+(X16*100)+V16,"")</f>
      </c>
      <c r="AD16" s="308"/>
      <c r="AE16" s="311">
        <f>V28</f>
      </c>
      <c r="AF16" s="311"/>
      <c r="AG16" s="312"/>
      <c r="AI16" s="325"/>
      <c r="AJ16" s="325"/>
      <c r="AL16" s="312"/>
      <c r="AM16" s="324"/>
      <c r="AN16" s="325"/>
      <c r="AO16" s="325"/>
      <c r="AR16" s="325"/>
      <c r="AS16" s="325"/>
      <c r="AV16" s="325"/>
      <c r="AW16" s="325"/>
    </row>
    <row r="17" spans="1:50" ht="19.5" thickBot="1">
      <c r="A17" s="109">
        <v>6</v>
      </c>
      <c r="B17" s="109">
        <v>2</v>
      </c>
      <c r="C17" s="110"/>
      <c r="D17" s="111"/>
      <c r="E17" s="112"/>
      <c r="F17" s="113">
        <f>IF(H17&gt;0,G17,"")</f>
      </c>
      <c r="G17" s="114">
        <f>IF(K17&gt;L17,3,(IF(K17&lt;L17,0,1)))</f>
        <v>1</v>
      </c>
      <c r="H17" s="114">
        <f>(COUNTA(K17:L17))/2</f>
        <v>0</v>
      </c>
      <c r="I17" s="115">
        <f>IF(K17&gt;L17,1,0)</f>
        <v>0</v>
      </c>
      <c r="J17" s="116" t="str">
        <f>(U15)</f>
        <v>Laoretani - Manzo (SF)</v>
      </c>
      <c r="K17" s="117"/>
      <c r="L17" s="117"/>
      <c r="M17" s="118" t="str">
        <f>U17</f>
        <v>Diaz - Garcia Jimenez (BB)</v>
      </c>
      <c r="N17" s="251">
        <f>IF(L17&gt;K17,1,0)</f>
        <v>0</v>
      </c>
      <c r="O17" s="252">
        <f>(COUNTA(K17:L17))/2</f>
        <v>0</v>
      </c>
      <c r="P17" s="252">
        <f>IF(L17&gt;K17,3,(IF(L17&lt;K17,0,1)))</f>
        <v>1</v>
      </c>
      <c r="Q17" s="253">
        <f>IF(O17&gt;0,P17,"")</f>
      </c>
      <c r="R17" s="235"/>
      <c r="S17" s="328"/>
      <c r="T17" s="235"/>
      <c r="U17" s="326" t="s">
        <v>213</v>
      </c>
      <c r="V17" s="104">
        <f>SUM(K16+L17)</f>
        <v>0</v>
      </c>
      <c r="W17" s="104">
        <f>SUM(L16+K17)</f>
        <v>0</v>
      </c>
      <c r="X17" s="104">
        <f>V17-W17</f>
        <v>0</v>
      </c>
      <c r="Y17" s="104">
        <f>SUM(F16,Q17)</f>
        <v>0</v>
      </c>
      <c r="Z17" s="104">
        <f>SUM(O17,H16)</f>
        <v>0</v>
      </c>
      <c r="AA17" s="327">
        <f>IF(Z17&gt;0,RANK(AB17,$AB$15:$AB$17,),"")</f>
      </c>
      <c r="AB17" s="85">
        <f>IF(Z17&gt;0,(Y17*10000)+(X17*100)+V17,"")</f>
      </c>
      <c r="AE17" s="322"/>
      <c r="AF17" s="322"/>
      <c r="AG17" s="345"/>
      <c r="AI17" s="301"/>
      <c r="AJ17" s="301"/>
      <c r="AL17" s="312"/>
      <c r="AM17" s="324"/>
      <c r="AN17" s="301"/>
      <c r="AO17" s="301"/>
      <c r="AP17" s="312"/>
      <c r="AR17" s="301"/>
      <c r="AS17" s="301"/>
      <c r="AV17" s="301"/>
      <c r="AW17" s="301"/>
      <c r="AX17" s="301"/>
    </row>
    <row r="18" spans="1:50" ht="21.75" thickBot="1" thickTop="1">
      <c r="A18" s="330"/>
      <c r="B18" s="330"/>
      <c r="C18" s="331"/>
      <c r="D18" s="332"/>
      <c r="E18" s="330"/>
      <c r="F18" s="330"/>
      <c r="G18" s="330"/>
      <c r="H18" s="330"/>
      <c r="I18" s="330"/>
      <c r="J18" s="333"/>
      <c r="K18" s="333"/>
      <c r="L18" s="334"/>
      <c r="M18" s="333"/>
      <c r="N18" s="256"/>
      <c r="O18" s="256"/>
      <c r="P18" s="256"/>
      <c r="Q18" s="256"/>
      <c r="R18" s="256"/>
      <c r="S18" s="335"/>
      <c r="T18" s="256"/>
      <c r="U18" s="336"/>
      <c r="V18" s="336"/>
      <c r="W18" s="336"/>
      <c r="X18" s="336"/>
      <c r="Y18" s="336"/>
      <c r="Z18" s="336"/>
      <c r="AA18" s="337"/>
      <c r="AB18" s="85"/>
      <c r="AD18" s="321" t="s">
        <v>274</v>
      </c>
      <c r="AE18" s="309" t="s">
        <v>293</v>
      </c>
      <c r="AF18" s="309"/>
      <c r="AG18" s="312"/>
      <c r="AH18" s="324"/>
      <c r="AI18" s="309"/>
      <c r="AJ18" s="309"/>
      <c r="AL18" s="312"/>
      <c r="AM18" s="324"/>
      <c r="AN18" s="309"/>
      <c r="AO18" s="309"/>
      <c r="AR18" s="301"/>
      <c r="AS18" s="301"/>
      <c r="AV18" s="301"/>
      <c r="AW18" s="301"/>
      <c r="AX18" s="301"/>
    </row>
    <row r="19" spans="1:58" ht="19.5" thickBot="1">
      <c r="A19" s="330"/>
      <c r="B19" s="330"/>
      <c r="C19" s="331"/>
      <c r="D19" s="330"/>
      <c r="E19" s="330"/>
      <c r="F19" s="330"/>
      <c r="G19" s="330"/>
      <c r="H19" s="330"/>
      <c r="I19" s="330"/>
      <c r="J19" s="333"/>
      <c r="K19" s="333"/>
      <c r="L19" s="334"/>
      <c r="M19" s="333"/>
      <c r="N19" s="256"/>
      <c r="O19" s="256"/>
      <c r="P19" s="256"/>
      <c r="Q19" s="256"/>
      <c r="R19" s="256"/>
      <c r="S19" s="335"/>
      <c r="T19" s="138"/>
      <c r="U19" s="338" t="s">
        <v>299</v>
      </c>
      <c r="V19" s="518">
        <f ca="1">IF(AB19&gt;0,INDIRECT(CONCATENATE("U",MATCH(1,AA15:AA17,0)+ROW(U14))),"")</f>
      </c>
      <c r="W19" s="518"/>
      <c r="X19" s="519"/>
      <c r="Y19" s="339"/>
      <c r="Z19" s="339"/>
      <c r="AA19" s="339"/>
      <c r="AB19" s="85">
        <f>SUM(Z15:Z17)</f>
        <v>0</v>
      </c>
      <c r="AD19" s="308"/>
      <c r="AE19" s="311">
        <f>V58</f>
      </c>
      <c r="AF19" s="311"/>
      <c r="AG19" s="312"/>
      <c r="AH19" s="341"/>
      <c r="AI19" s="311"/>
      <c r="AJ19" s="311"/>
      <c r="AK19" s="340"/>
      <c r="AL19" s="312"/>
      <c r="AM19" s="324"/>
      <c r="AN19" s="311"/>
      <c r="AO19" s="311"/>
      <c r="AP19" s="312"/>
      <c r="AQ19" s="312"/>
      <c r="AR19" s="346"/>
      <c r="AS19" s="346"/>
      <c r="AT19" s="312"/>
      <c r="AV19" s="325"/>
      <c r="AW19" s="325"/>
      <c r="AX19" s="347"/>
      <c r="BF19" s="347"/>
    </row>
    <row r="20" spans="1:58" ht="19.5" thickBot="1">
      <c r="A20" s="310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203"/>
      <c r="O20" s="203"/>
      <c r="P20" s="203"/>
      <c r="Q20" s="203"/>
      <c r="R20" s="203"/>
      <c r="T20" s="85"/>
      <c r="U20" s="342" t="s">
        <v>300</v>
      </c>
      <c r="V20" s="520">
        <f ca="1">IF(AB19&gt;0,INDIRECT(CONCATENATE("U",MATCH(2,AA15:AA17,0)+ROW(U14))),"")</f>
      </c>
      <c r="W20" s="520"/>
      <c r="X20" s="521"/>
      <c r="Y20" s="339"/>
      <c r="Z20" s="339"/>
      <c r="AA20" s="339"/>
      <c r="AB20" s="85"/>
      <c r="AE20" s="301"/>
      <c r="AF20" s="301"/>
      <c r="AG20" s="323"/>
      <c r="AH20" s="323"/>
      <c r="AI20" s="322"/>
      <c r="AJ20" s="322"/>
      <c r="AK20" s="312"/>
      <c r="AL20" s="324"/>
      <c r="AM20" s="323"/>
      <c r="AN20" s="301"/>
      <c r="AO20" s="301"/>
      <c r="AP20" s="323"/>
      <c r="AQ20" s="343"/>
      <c r="AR20" s="348"/>
      <c r="AS20" s="348"/>
      <c r="AT20" s="323"/>
      <c r="AU20" s="324"/>
      <c r="AV20" s="301"/>
      <c r="AW20" s="301"/>
      <c r="BF20" s="347"/>
    </row>
    <row r="21" spans="1:107" s="203" customFormat="1" ht="46.5" thickBot="1">
      <c r="A21" s="303"/>
      <c r="B21" s="301"/>
      <c r="C21" s="301"/>
      <c r="D21" s="302"/>
      <c r="E21" s="301"/>
      <c r="F21" s="301"/>
      <c r="G21" s="301"/>
      <c r="H21" s="301"/>
      <c r="I21" s="301"/>
      <c r="J21" s="302"/>
      <c r="K21" s="304" t="s">
        <v>301</v>
      </c>
      <c r="L21" s="302"/>
      <c r="M21" s="301"/>
      <c r="N21" s="305"/>
      <c r="O21" s="305"/>
      <c r="P21" s="305"/>
      <c r="Q21" s="305"/>
      <c r="R21" s="305"/>
      <c r="S21" s="305"/>
      <c r="T21" s="306"/>
      <c r="U21" s="307"/>
      <c r="V21" s="301"/>
      <c r="W21" s="301"/>
      <c r="X21" s="301"/>
      <c r="Y21" s="301"/>
      <c r="Z21" s="301"/>
      <c r="AA21" s="301"/>
      <c r="AC21" s="301"/>
      <c r="AD21" s="301"/>
      <c r="AE21" s="309" t="s">
        <v>298</v>
      </c>
      <c r="AF21" s="309"/>
      <c r="AG21" s="301"/>
      <c r="AH21" s="349" t="s">
        <v>256</v>
      </c>
      <c r="AI21" s="309"/>
      <c r="AJ21" s="309"/>
      <c r="AK21" s="312"/>
      <c r="AL21" s="324"/>
      <c r="AM21" s="350" t="s">
        <v>255</v>
      </c>
      <c r="AN21" s="309"/>
      <c r="AO21" s="309"/>
      <c r="AP21" s="312"/>
      <c r="AQ21" s="324"/>
      <c r="AR21" s="301"/>
      <c r="AS21" s="301"/>
      <c r="AT21" s="312"/>
      <c r="AU21" s="324"/>
      <c r="AV21" s="301"/>
      <c r="AW21" s="301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</row>
    <row r="22" spans="1:107" s="203" customFormat="1" ht="21" thickBot="1">
      <c r="A22" s="310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4"/>
      <c r="T22" s="301"/>
      <c r="U22" s="301"/>
      <c r="V22" s="301"/>
      <c r="W22" s="301"/>
      <c r="X22" s="301"/>
      <c r="Y22" s="301"/>
      <c r="Z22" s="301"/>
      <c r="AA22" s="301"/>
      <c r="AC22" s="301"/>
      <c r="AD22" s="301"/>
      <c r="AE22" s="311">
        <f>V38</f>
      </c>
      <c r="AF22" s="311"/>
      <c r="AG22" s="312"/>
      <c r="AH22" s="340"/>
      <c r="AI22" s="311"/>
      <c r="AJ22" s="311"/>
      <c r="AK22" s="312"/>
      <c r="AL22" s="341"/>
      <c r="AM22" s="340"/>
      <c r="AN22" s="311"/>
      <c r="AO22" s="311"/>
      <c r="AP22" s="329"/>
      <c r="AQ22" s="301"/>
      <c r="AR22" s="325"/>
      <c r="AS22" s="325"/>
      <c r="AT22" s="351"/>
      <c r="AU22" s="301"/>
      <c r="AV22" s="32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25"/>
      <c r="CZ22" s="325"/>
      <c r="DA22" s="325"/>
      <c r="DB22" s="325"/>
      <c r="DC22" s="325"/>
    </row>
    <row r="23" spans="1:50" ht="43.5" customHeight="1" thickBot="1" thickTop="1">
      <c r="A23" s="313" t="s">
        <v>240</v>
      </c>
      <c r="B23" s="314" t="s">
        <v>241</v>
      </c>
      <c r="C23" s="315" t="s">
        <v>242</v>
      </c>
      <c r="D23" s="313" t="s">
        <v>243</v>
      </c>
      <c r="E23" s="313"/>
      <c r="F23" s="313" t="s">
        <v>244</v>
      </c>
      <c r="G23" s="313"/>
      <c r="H23" s="316" t="s">
        <v>245</v>
      </c>
      <c r="I23" s="313"/>
      <c r="J23" s="515" t="s">
        <v>246</v>
      </c>
      <c r="K23" s="516"/>
      <c r="L23" s="516"/>
      <c r="M23" s="517"/>
      <c r="N23" s="264"/>
      <c r="O23" s="265" t="s">
        <v>245</v>
      </c>
      <c r="P23" s="266"/>
      <c r="Q23" s="267" t="s">
        <v>244</v>
      </c>
      <c r="R23" s="268"/>
      <c r="S23" s="317"/>
      <c r="T23" s="268"/>
      <c r="U23" s="318" t="s">
        <v>1</v>
      </c>
      <c r="V23" s="319" t="s">
        <v>268</v>
      </c>
      <c r="W23" s="319" t="s">
        <v>269</v>
      </c>
      <c r="X23" s="319" t="s">
        <v>270</v>
      </c>
      <c r="Y23" s="319" t="s">
        <v>271</v>
      </c>
      <c r="Z23" s="319" t="s">
        <v>252</v>
      </c>
      <c r="AA23" s="320" t="s">
        <v>253</v>
      </c>
      <c r="AB23" s="85"/>
      <c r="AD23" s="321" t="s">
        <v>275</v>
      </c>
      <c r="AE23" s="322"/>
      <c r="AF23" s="322"/>
      <c r="AG23" s="323"/>
      <c r="AH23" s="324"/>
      <c r="AI23" s="301"/>
      <c r="AJ23" s="301"/>
      <c r="AK23" s="323"/>
      <c r="AN23" s="301"/>
      <c r="AO23" s="301"/>
      <c r="AP23" s="312"/>
      <c r="AQ23" s="324"/>
      <c r="AR23" s="309" t="s">
        <v>257</v>
      </c>
      <c r="AS23" s="309"/>
      <c r="AT23" s="312"/>
      <c r="AU23" s="324"/>
      <c r="AV23" s="309" t="s">
        <v>258</v>
      </c>
      <c r="AW23" s="309"/>
      <c r="AX23" s="322"/>
    </row>
    <row r="24" spans="1:49" ht="21.75" thickBot="1" thickTop="1">
      <c r="A24" s="161">
        <v>7</v>
      </c>
      <c r="B24" s="161">
        <v>3</v>
      </c>
      <c r="C24" s="162"/>
      <c r="D24" s="163"/>
      <c r="E24" s="71"/>
      <c r="F24" s="72">
        <f>IF(H24&gt;0,G24,"")</f>
      </c>
      <c r="G24" s="73">
        <f>IF(K24&gt;L24,3,(IF(K24&lt;L24,0,1)))</f>
        <v>1</v>
      </c>
      <c r="H24" s="73">
        <f>(COUNTA(K24:L24))/2</f>
        <v>0</v>
      </c>
      <c r="I24" s="74">
        <f>IF(K24&gt;L24,1,0)</f>
        <v>0</v>
      </c>
      <c r="J24" s="75" t="str">
        <f>(U24)</f>
        <v>Gallo - Armella (TC)</v>
      </c>
      <c r="K24" s="76"/>
      <c r="L24" s="76"/>
      <c r="M24" s="77" t="str">
        <f>(U25)</f>
        <v>Bravo Miana - Elero (CB)</v>
      </c>
      <c r="N24" s="232">
        <f>IF(L24&gt;K24,1,0)</f>
        <v>0</v>
      </c>
      <c r="O24" s="233">
        <f>(COUNTA(K24:L24))/2</f>
        <v>0</v>
      </c>
      <c r="P24" s="233">
        <f>IF(L24&gt;K24,3,(IF(L24&lt;K24,0,1)))</f>
        <v>1</v>
      </c>
      <c r="Q24" s="234">
        <f>IF(O24&gt;0,P24,"")</f>
      </c>
      <c r="R24" s="235"/>
      <c r="S24" s="317"/>
      <c r="T24" s="235"/>
      <c r="U24" s="326" t="s">
        <v>217</v>
      </c>
      <c r="V24" s="83">
        <f>SUM(K24+K26)</f>
        <v>0</v>
      </c>
      <c r="W24" s="83">
        <f>SUM(L24+L26)</f>
        <v>0</v>
      </c>
      <c r="X24" s="83">
        <f>V24-W24</f>
        <v>0</v>
      </c>
      <c r="Y24" s="83">
        <f>SUM(F24,F26)</f>
        <v>0</v>
      </c>
      <c r="Z24" s="83">
        <f>SUM(H24,H26)</f>
        <v>0</v>
      </c>
      <c r="AA24" s="327">
        <f>IF(Z24&gt;0,RANK(AB24,$AB$24:$AB$26,),"")</f>
      </c>
      <c r="AB24" s="85">
        <f>IF(Z24&gt;0,(Y24*10000)+(X24*100)+V24,"")</f>
      </c>
      <c r="AE24" s="309" t="s">
        <v>302</v>
      </c>
      <c r="AF24" s="309"/>
      <c r="AG24" s="329"/>
      <c r="AH24" s="324"/>
      <c r="AI24" s="301"/>
      <c r="AJ24" s="301"/>
      <c r="AN24" s="301"/>
      <c r="AO24" s="301"/>
      <c r="AQ24" s="352"/>
      <c r="AR24" s="353"/>
      <c r="AS24" s="354"/>
      <c r="AT24" s="355"/>
      <c r="AU24" s="312"/>
      <c r="AV24" s="311"/>
      <c r="AW24" s="311"/>
    </row>
    <row r="25" spans="1:50" ht="19.5" thickBot="1">
      <c r="A25" s="92">
        <v>8</v>
      </c>
      <c r="B25" s="92">
        <v>3</v>
      </c>
      <c r="C25" s="93"/>
      <c r="D25" s="94"/>
      <c r="E25" s="71"/>
      <c r="F25" s="95">
        <f>IF(H25&gt;0,G25,"")</f>
      </c>
      <c r="G25" s="96">
        <f>IF(K25&gt;L25,3,(IF(K25&lt;L25,0,1)))</f>
        <v>1</v>
      </c>
      <c r="H25" s="96">
        <f>(COUNTA(K25:L25))/2</f>
        <v>0</v>
      </c>
      <c r="I25" s="97">
        <f>IF(K25&gt;L25,1,0)</f>
        <v>0</v>
      </c>
      <c r="J25" s="98" t="str">
        <f>U26</f>
        <v>Marro - De Santis (Bs As)</v>
      </c>
      <c r="K25" s="95"/>
      <c r="L25" s="95"/>
      <c r="M25" s="99" t="str">
        <f>U25</f>
        <v>Bravo Miana - Elero (CB)</v>
      </c>
      <c r="N25" s="244">
        <f>IF(L25&gt;K25,1,0)</f>
        <v>0</v>
      </c>
      <c r="O25" s="245">
        <f>(COUNTA(K25:L25))/2</f>
        <v>0</v>
      </c>
      <c r="P25" s="245">
        <f>IF(L25&gt;K25,3,(IF(L25&lt;K25,0,1)))</f>
        <v>1</v>
      </c>
      <c r="Q25" s="246">
        <f>IF(O25&gt;0,P25,"")</f>
      </c>
      <c r="R25" s="247"/>
      <c r="S25" s="328"/>
      <c r="T25" s="247"/>
      <c r="U25" s="326" t="s">
        <v>234</v>
      </c>
      <c r="V25" s="104">
        <f>SUM(L24+L25)</f>
        <v>0</v>
      </c>
      <c r="W25" s="104">
        <f>SUM(K24+K25)</f>
        <v>0</v>
      </c>
      <c r="X25" s="104">
        <f>V25-W25</f>
        <v>0</v>
      </c>
      <c r="Y25" s="104">
        <f>SUM(Q24:Q25)</f>
        <v>0</v>
      </c>
      <c r="Z25" s="104">
        <f>SUM(O24:O25)</f>
        <v>0</v>
      </c>
      <c r="AA25" s="327">
        <f>IF(Z25&gt;0,RANK(AB25,$AB$24:$AB$26,),"")</f>
      </c>
      <c r="AB25" s="85">
        <f>IF(Z25&gt;0,(Y25*10000)+(X25*100)+V25,"")</f>
      </c>
      <c r="AE25" s="311">
        <f>V48</f>
      </c>
      <c r="AF25" s="311"/>
      <c r="AI25" s="325"/>
      <c r="AJ25" s="325"/>
      <c r="AN25" s="325"/>
      <c r="AO25" s="325"/>
      <c r="AQ25" s="323"/>
      <c r="AR25" s="301"/>
      <c r="AS25" s="301"/>
      <c r="AU25" s="323"/>
      <c r="AV25" s="301"/>
      <c r="AW25" s="301"/>
      <c r="AX25" s="301"/>
    </row>
    <row r="26" spans="1:50" ht="21" thickBot="1">
      <c r="A26" s="109">
        <v>9</v>
      </c>
      <c r="B26" s="109">
        <v>3</v>
      </c>
      <c r="C26" s="110"/>
      <c r="D26" s="111"/>
      <c r="E26" s="112"/>
      <c r="F26" s="113">
        <f>IF(H26&gt;0,G26,"")</f>
      </c>
      <c r="G26" s="114">
        <f>IF(K26&gt;L26,3,(IF(K26&lt;L26,0,1)))</f>
        <v>1</v>
      </c>
      <c r="H26" s="114">
        <f>(COUNTA(K26:L26))/2</f>
        <v>0</v>
      </c>
      <c r="I26" s="115">
        <f>IF(K26&gt;L26,1,0)</f>
        <v>0</v>
      </c>
      <c r="J26" s="116" t="str">
        <f>(U24)</f>
        <v>Gallo - Armella (TC)</v>
      </c>
      <c r="K26" s="117"/>
      <c r="L26" s="117"/>
      <c r="M26" s="118" t="str">
        <f>U26</f>
        <v>Marro - De Santis (Bs As)</v>
      </c>
      <c r="N26" s="251">
        <f>IF(L26&gt;K26,1,0)</f>
        <v>0</v>
      </c>
      <c r="O26" s="252">
        <f>(COUNTA(K26:L26))/2</f>
        <v>0</v>
      </c>
      <c r="P26" s="252">
        <f>IF(L26&gt;K26,3,(IF(L26&lt;K26,0,1)))</f>
        <v>1</v>
      </c>
      <c r="Q26" s="253">
        <f>IF(O26&gt;0,P26,"")</f>
      </c>
      <c r="R26" s="235"/>
      <c r="S26" s="328"/>
      <c r="T26" s="235"/>
      <c r="U26" s="326" t="s">
        <v>218</v>
      </c>
      <c r="V26" s="104">
        <f>SUM(K25+L26)</f>
        <v>0</v>
      </c>
      <c r="W26" s="104">
        <f>SUM(L25+K26)</f>
        <v>0</v>
      </c>
      <c r="X26" s="104">
        <f>V26-W26</f>
        <v>0</v>
      </c>
      <c r="Y26" s="104">
        <f>SUM(F25,Q26)</f>
        <v>0</v>
      </c>
      <c r="Z26" s="104">
        <f>SUM(O26,H25)</f>
        <v>0</v>
      </c>
      <c r="AA26" s="327">
        <f>IF(Z26&gt;0,RANK(AB26,$AB$24:$AB$26,),"")</f>
      </c>
      <c r="AB26" s="85">
        <f>IF(Z26&gt;0,(Y26*10000)+(X26*100)+V26,"")</f>
      </c>
      <c r="AE26" s="301"/>
      <c r="AF26" s="301"/>
      <c r="AI26" s="301"/>
      <c r="AJ26" s="301"/>
      <c r="AN26" s="325"/>
      <c r="AO26" s="325"/>
      <c r="AQ26" s="321" t="s">
        <v>177</v>
      </c>
      <c r="AR26" s="309" t="s">
        <v>259</v>
      </c>
      <c r="AS26" s="309"/>
      <c r="AU26" s="350" t="s">
        <v>176</v>
      </c>
      <c r="AV26" s="301"/>
      <c r="AW26" s="301"/>
      <c r="AX26" s="301"/>
    </row>
    <row r="27" spans="1:107" s="203" customFormat="1" ht="21.75" thickBot="1" thickTop="1">
      <c r="A27" s="330"/>
      <c r="B27" s="330"/>
      <c r="C27" s="331"/>
      <c r="D27" s="332"/>
      <c r="E27" s="330"/>
      <c r="F27" s="330"/>
      <c r="G27" s="330"/>
      <c r="H27" s="330"/>
      <c r="I27" s="330"/>
      <c r="J27" s="333"/>
      <c r="K27" s="333"/>
      <c r="L27" s="334"/>
      <c r="M27" s="333"/>
      <c r="N27" s="256"/>
      <c r="O27" s="256"/>
      <c r="P27" s="256"/>
      <c r="Q27" s="256"/>
      <c r="R27" s="256"/>
      <c r="S27" s="335"/>
      <c r="T27" s="256"/>
      <c r="U27" s="336"/>
      <c r="V27" s="336"/>
      <c r="W27" s="336"/>
      <c r="X27" s="336"/>
      <c r="Y27" s="336"/>
      <c r="Z27" s="336"/>
      <c r="AA27" s="337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25"/>
      <c r="AO27" s="325"/>
      <c r="AP27" s="301"/>
      <c r="AQ27" s="356"/>
      <c r="AR27" s="353"/>
      <c r="AS27" s="357"/>
      <c r="AT27" s="301"/>
      <c r="AU27" s="301"/>
      <c r="AV27" s="309" t="s">
        <v>260</v>
      </c>
      <c r="AW27" s="309"/>
      <c r="AX27" s="347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325"/>
      <c r="CI27" s="325"/>
      <c r="CJ27" s="325"/>
      <c r="CK27" s="325"/>
      <c r="CL27" s="325"/>
      <c r="CM27" s="325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5"/>
      <c r="DA27" s="325"/>
      <c r="DB27" s="325"/>
      <c r="DC27" s="325"/>
    </row>
    <row r="28" spans="1:49" ht="21" thickBot="1">
      <c r="A28" s="330"/>
      <c r="B28" s="330"/>
      <c r="C28" s="331"/>
      <c r="D28" s="330"/>
      <c r="E28" s="330"/>
      <c r="F28" s="330"/>
      <c r="G28" s="330"/>
      <c r="H28" s="330"/>
      <c r="I28" s="330"/>
      <c r="J28" s="333"/>
      <c r="K28" s="333"/>
      <c r="L28" s="334"/>
      <c r="M28" s="333"/>
      <c r="N28" s="256"/>
      <c r="O28" s="256"/>
      <c r="P28" s="256"/>
      <c r="Q28" s="256"/>
      <c r="R28" s="256"/>
      <c r="S28" s="335"/>
      <c r="T28" s="138"/>
      <c r="U28" s="338" t="s">
        <v>303</v>
      </c>
      <c r="V28" s="518">
        <f ca="1">IF(AB28&gt;0,INDIRECT(CONCATENATE("U",MATCH(1,AA24:AA26,0)+ROW(U23))),"")</f>
      </c>
      <c r="W28" s="518"/>
      <c r="X28" s="519"/>
      <c r="Y28" s="339"/>
      <c r="Z28" s="339"/>
      <c r="AA28" s="339"/>
      <c r="AB28" s="85">
        <f>SUM(Z24:Z26)</f>
        <v>0</v>
      </c>
      <c r="AD28" s="308"/>
      <c r="AE28" s="309" t="s">
        <v>306</v>
      </c>
      <c r="AF28" s="309"/>
      <c r="AI28" s="301"/>
      <c r="AJ28" s="301"/>
      <c r="AL28" s="312"/>
      <c r="AM28" s="312"/>
      <c r="AN28" s="311"/>
      <c r="AO28" s="311"/>
      <c r="AP28" s="312"/>
      <c r="AQ28" s="343"/>
      <c r="AR28" s="325"/>
      <c r="AS28" s="325"/>
      <c r="AU28" s="312"/>
      <c r="AV28" s="311"/>
      <c r="AW28" s="311"/>
    </row>
    <row r="29" spans="1:49" ht="19.5" thickBot="1">
      <c r="A29" s="310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203"/>
      <c r="O29" s="203"/>
      <c r="P29" s="203"/>
      <c r="Q29" s="203"/>
      <c r="R29" s="203"/>
      <c r="T29" s="85"/>
      <c r="U29" s="342" t="s">
        <v>304</v>
      </c>
      <c r="V29" s="520">
        <f ca="1">IF(AB28&gt;0,INDIRECT(CONCATENATE("U",MATCH(2,AA24:AA26,0)+ROW(U23))),"")</f>
      </c>
      <c r="W29" s="520"/>
      <c r="X29" s="521"/>
      <c r="Y29" s="339"/>
      <c r="Z29" s="339"/>
      <c r="AA29" s="339"/>
      <c r="AB29" s="85"/>
      <c r="AD29" s="308"/>
      <c r="AE29" s="311">
        <f>V47</f>
      </c>
      <c r="AF29" s="311"/>
      <c r="AG29" s="340"/>
      <c r="AI29" s="325"/>
      <c r="AJ29" s="325"/>
      <c r="AK29" s="312"/>
      <c r="AL29" s="343"/>
      <c r="AM29" s="323"/>
      <c r="AN29" s="325"/>
      <c r="AO29" s="325"/>
      <c r="AP29" s="323"/>
      <c r="AQ29" s="324"/>
      <c r="AR29" s="325"/>
      <c r="AS29" s="325"/>
      <c r="AU29" s="343"/>
      <c r="AV29" s="347"/>
      <c r="AW29" s="347"/>
    </row>
    <row r="30" spans="1:107" s="203" customFormat="1" ht="45.75">
      <c r="A30" s="303"/>
      <c r="B30" s="301"/>
      <c r="C30" s="301"/>
      <c r="D30" s="302"/>
      <c r="E30" s="301"/>
      <c r="F30" s="301"/>
      <c r="G30" s="301"/>
      <c r="H30" s="301"/>
      <c r="I30" s="301"/>
      <c r="J30" s="302"/>
      <c r="K30" s="304"/>
      <c r="L30" s="302"/>
      <c r="M30" s="301"/>
      <c r="N30" s="305"/>
      <c r="O30" s="305"/>
      <c r="P30" s="305"/>
      <c r="Q30" s="305"/>
      <c r="R30" s="305"/>
      <c r="S30" s="305"/>
      <c r="T30" s="306"/>
      <c r="U30" s="307"/>
      <c r="V30" s="301"/>
      <c r="W30" s="301"/>
      <c r="X30" s="301"/>
      <c r="Y30" s="301"/>
      <c r="Z30" s="301"/>
      <c r="AA30" s="301"/>
      <c r="AC30" s="301"/>
      <c r="AD30" s="321" t="s">
        <v>276</v>
      </c>
      <c r="AE30" s="347"/>
      <c r="AF30" s="347"/>
      <c r="AG30" s="345"/>
      <c r="AH30" s="301"/>
      <c r="AI30" s="325"/>
      <c r="AJ30" s="325"/>
      <c r="AK30" s="312"/>
      <c r="AL30" s="324"/>
      <c r="AM30" s="309" t="s">
        <v>262</v>
      </c>
      <c r="AN30" s="325"/>
      <c r="AO30" s="325"/>
      <c r="AP30" s="351"/>
      <c r="AQ30" s="301"/>
      <c r="AR30" s="325"/>
      <c r="AS30" s="325"/>
      <c r="AT30" s="351"/>
      <c r="AU30" s="312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5"/>
      <c r="DA30" s="325"/>
      <c r="DB30" s="325"/>
      <c r="DC30" s="325"/>
    </row>
    <row r="31" spans="1:107" s="203" customFormat="1" ht="21" thickBot="1">
      <c r="A31" s="310"/>
      <c r="B31" s="301"/>
      <c r="C31" s="301"/>
      <c r="D31" s="301"/>
      <c r="E31" s="301"/>
      <c r="F31" s="301"/>
      <c r="G31" s="301"/>
      <c r="H31" s="301"/>
      <c r="I31" s="301"/>
      <c r="J31" s="301"/>
      <c r="K31" s="304" t="s">
        <v>305</v>
      </c>
      <c r="L31" s="301"/>
      <c r="M31" s="301"/>
      <c r="N31" s="301"/>
      <c r="O31" s="301"/>
      <c r="P31" s="301"/>
      <c r="Q31" s="301"/>
      <c r="R31" s="301"/>
      <c r="S31" s="304"/>
      <c r="T31" s="301"/>
      <c r="U31" s="301"/>
      <c r="V31" s="301"/>
      <c r="W31" s="301"/>
      <c r="X31" s="301"/>
      <c r="Y31" s="301"/>
      <c r="Z31" s="301"/>
      <c r="AA31" s="301"/>
      <c r="AC31" s="301"/>
      <c r="AD31" s="308"/>
      <c r="AE31" s="309" t="s">
        <v>307</v>
      </c>
      <c r="AF31" s="309"/>
      <c r="AG31" s="312"/>
      <c r="AH31" s="324"/>
      <c r="AI31" s="358"/>
      <c r="AJ31" s="358"/>
      <c r="AK31" s="312"/>
      <c r="AL31" s="324"/>
      <c r="AM31" s="301"/>
      <c r="AN31" s="358"/>
      <c r="AO31" s="358"/>
      <c r="AP31" s="312"/>
      <c r="AQ31" s="324"/>
      <c r="AR31" s="325"/>
      <c r="AS31" s="325"/>
      <c r="AT31" s="301"/>
      <c r="AU31" s="324"/>
      <c r="AV31" s="325"/>
      <c r="AW31" s="325"/>
      <c r="AX31" s="347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5"/>
      <c r="CM31" s="325"/>
      <c r="CN31" s="325"/>
      <c r="CO31" s="325"/>
      <c r="CP31" s="325"/>
      <c r="CQ31" s="325"/>
      <c r="CR31" s="325"/>
      <c r="CS31" s="325"/>
      <c r="CT31" s="325"/>
      <c r="CU31" s="325"/>
      <c r="CV31" s="325"/>
      <c r="CW31" s="325"/>
      <c r="CX31" s="325"/>
      <c r="CY31" s="325"/>
      <c r="CZ31" s="325"/>
      <c r="DA31" s="325"/>
      <c r="DB31" s="325"/>
      <c r="DC31" s="325"/>
    </row>
    <row r="32" spans="1:107" s="203" customFormat="1" ht="21" thickBot="1">
      <c r="A32" s="359"/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17"/>
      <c r="T32" s="325"/>
      <c r="U32" s="325"/>
      <c r="V32" s="325"/>
      <c r="W32" s="325"/>
      <c r="X32" s="325"/>
      <c r="Y32" s="325"/>
      <c r="Z32" s="325"/>
      <c r="AA32" s="325"/>
      <c r="AC32" s="301"/>
      <c r="AD32" s="308"/>
      <c r="AE32" s="311">
        <f>V39</f>
      </c>
      <c r="AF32" s="311"/>
      <c r="AG32" s="351"/>
      <c r="AH32" s="312"/>
      <c r="AI32" s="311"/>
      <c r="AJ32" s="311"/>
      <c r="AK32" s="312"/>
      <c r="AL32" s="324"/>
      <c r="AM32" s="312"/>
      <c r="AN32" s="311"/>
      <c r="AO32" s="311"/>
      <c r="AP32" s="312"/>
      <c r="AQ32" s="324"/>
      <c r="AR32" s="346"/>
      <c r="AS32" s="346"/>
      <c r="AT32" s="312"/>
      <c r="AU32" s="324"/>
      <c r="AV32" s="325"/>
      <c r="AW32" s="325"/>
      <c r="AX32" s="325"/>
      <c r="AY32" s="325"/>
      <c r="AZ32" s="325"/>
      <c r="BA32" s="325"/>
      <c r="BB32" s="325"/>
      <c r="BC32" s="325"/>
      <c r="BD32" s="325"/>
      <c r="BE32" s="325"/>
      <c r="BF32" s="325"/>
      <c r="BG32" s="325"/>
      <c r="BH32" s="325"/>
      <c r="BI32" s="325"/>
      <c r="BJ32" s="325"/>
      <c r="BK32" s="325"/>
      <c r="BL32" s="325"/>
      <c r="BM32" s="325"/>
      <c r="BN32" s="325"/>
      <c r="BO32" s="325"/>
      <c r="BP32" s="325"/>
      <c r="BQ32" s="325"/>
      <c r="BR32" s="325"/>
      <c r="BS32" s="325"/>
      <c r="BT32" s="325"/>
      <c r="BU32" s="325"/>
      <c r="BV32" s="325"/>
      <c r="BW32" s="325"/>
      <c r="BX32" s="325"/>
      <c r="BY32" s="325"/>
      <c r="BZ32" s="325"/>
      <c r="CA32" s="325"/>
      <c r="CB32" s="325"/>
      <c r="CC32" s="325"/>
      <c r="CD32" s="325"/>
      <c r="CE32" s="325"/>
      <c r="CF32" s="325"/>
      <c r="CG32" s="325"/>
      <c r="CH32" s="325"/>
      <c r="CI32" s="325"/>
      <c r="CJ32" s="325"/>
      <c r="CK32" s="325"/>
      <c r="CL32" s="325"/>
      <c r="CM32" s="325"/>
      <c r="CN32" s="325"/>
      <c r="CO32" s="325"/>
      <c r="CP32" s="325"/>
      <c r="CQ32" s="325"/>
      <c r="CR32" s="325"/>
      <c r="CS32" s="325"/>
      <c r="CT32" s="325"/>
      <c r="CU32" s="325"/>
      <c r="CV32" s="325"/>
      <c r="CW32" s="325"/>
      <c r="CX32" s="325"/>
      <c r="CY32" s="325"/>
      <c r="CZ32" s="325"/>
      <c r="DA32" s="325"/>
      <c r="DB32" s="325"/>
      <c r="DC32" s="325"/>
    </row>
    <row r="33" spans="1:50" ht="43.5" customHeight="1" thickBot="1" thickTop="1">
      <c r="A33" s="313" t="s">
        <v>240</v>
      </c>
      <c r="B33" s="314" t="s">
        <v>241</v>
      </c>
      <c r="C33" s="315" t="s">
        <v>242</v>
      </c>
      <c r="D33" s="313" t="s">
        <v>243</v>
      </c>
      <c r="E33" s="313"/>
      <c r="F33" s="313" t="s">
        <v>244</v>
      </c>
      <c r="G33" s="313"/>
      <c r="H33" s="316" t="s">
        <v>245</v>
      </c>
      <c r="I33" s="313"/>
      <c r="J33" s="515" t="s">
        <v>246</v>
      </c>
      <c r="K33" s="516"/>
      <c r="L33" s="516"/>
      <c r="M33" s="517"/>
      <c r="N33" s="264"/>
      <c r="O33" s="265" t="s">
        <v>245</v>
      </c>
      <c r="P33" s="266"/>
      <c r="Q33" s="267" t="s">
        <v>244</v>
      </c>
      <c r="R33" s="268"/>
      <c r="S33" s="317"/>
      <c r="T33" s="268"/>
      <c r="U33" s="318" t="s">
        <v>1</v>
      </c>
      <c r="V33" s="319" t="s">
        <v>268</v>
      </c>
      <c r="W33" s="319" t="s">
        <v>269</v>
      </c>
      <c r="X33" s="319" t="s">
        <v>270</v>
      </c>
      <c r="Y33" s="319" t="s">
        <v>271</v>
      </c>
      <c r="Z33" s="319" t="s">
        <v>252</v>
      </c>
      <c r="AA33" s="320" t="s">
        <v>253</v>
      </c>
      <c r="AB33" s="85"/>
      <c r="AE33" s="301"/>
      <c r="AF33" s="301"/>
      <c r="AG33" s="323"/>
      <c r="AH33" s="360" t="s">
        <v>261</v>
      </c>
      <c r="AI33" s="322"/>
      <c r="AJ33" s="322"/>
      <c r="AK33" s="323"/>
      <c r="AL33" s="361"/>
      <c r="AM33" s="323"/>
      <c r="AN33" s="301"/>
      <c r="AO33" s="301"/>
      <c r="AP33" s="323"/>
      <c r="AQ33" s="323"/>
      <c r="AR33" s="323"/>
      <c r="AS33" s="323"/>
      <c r="AT33" s="323"/>
      <c r="AV33" s="301"/>
      <c r="AW33" s="301"/>
      <c r="AX33" s="301"/>
    </row>
    <row r="34" spans="1:58" ht="21.75" thickBot="1" thickTop="1">
      <c r="A34" s="161">
        <v>10</v>
      </c>
      <c r="B34" s="161">
        <v>4</v>
      </c>
      <c r="C34" s="162"/>
      <c r="D34" s="163"/>
      <c r="E34" s="71"/>
      <c r="F34" s="72">
        <f>IF(H34&gt;0,G34,"")</f>
      </c>
      <c r="G34" s="73">
        <f>IF(K34&gt;L34,3,(IF(K34&lt;L34,0,1)))</f>
        <v>1</v>
      </c>
      <c r="H34" s="73">
        <f>(COUNTA(K34:L34))/2</f>
        <v>0</v>
      </c>
      <c r="I34" s="74">
        <f>IF(K34&gt;L34,1,0)</f>
        <v>0</v>
      </c>
      <c r="J34" s="75" t="str">
        <f>(U34)</f>
        <v>Colono - Larran (RS)</v>
      </c>
      <c r="K34" s="76"/>
      <c r="L34" s="76"/>
      <c r="M34" s="77" t="str">
        <f>(U35)</f>
        <v>Sterling - Requena Serra (TC)</v>
      </c>
      <c r="N34" s="232">
        <f>IF(L34&gt;K34,1,0)</f>
        <v>0</v>
      </c>
      <c r="O34" s="233">
        <f>(COUNTA(K34:L34))/2</f>
        <v>0</v>
      </c>
      <c r="P34" s="233">
        <f>IF(L34&gt;K34,3,(IF(L34&lt;K34,0,1)))</f>
        <v>1</v>
      </c>
      <c r="Q34" s="234">
        <f>IF(O34&gt;0,P34,"")</f>
      </c>
      <c r="R34" s="235"/>
      <c r="S34" s="317"/>
      <c r="T34" s="235"/>
      <c r="U34" s="326" t="s">
        <v>215</v>
      </c>
      <c r="V34" s="83">
        <f>SUM(K34+K36)</f>
        <v>0</v>
      </c>
      <c r="W34" s="83">
        <f>SUM(L34+L36)</f>
        <v>0</v>
      </c>
      <c r="X34" s="83">
        <f>V34-W34</f>
        <v>0</v>
      </c>
      <c r="Y34" s="83">
        <f>SUM(F34,F36)</f>
        <v>0</v>
      </c>
      <c r="Z34" s="83">
        <f>SUM(H34,H36)</f>
        <v>0</v>
      </c>
      <c r="AA34" s="327">
        <f>IF(Z34&gt;0,RANK(AB34,$AB$34:$AB$36,),"")</f>
      </c>
      <c r="AB34" s="85">
        <f>IF(Z34&gt;0,(Y34*10000)+(X34*100)+V34,"")</f>
      </c>
      <c r="AE34" s="309" t="s">
        <v>312</v>
      </c>
      <c r="AF34" s="309"/>
      <c r="AH34" s="308"/>
      <c r="AI34" s="309"/>
      <c r="AJ34" s="309"/>
      <c r="AK34" s="312"/>
      <c r="AL34" s="361"/>
      <c r="AM34" s="324"/>
      <c r="AN34" s="301"/>
      <c r="AO34" s="301"/>
      <c r="AR34" s="301"/>
      <c r="AS34" s="301"/>
      <c r="AV34" s="301"/>
      <c r="AW34" s="301"/>
      <c r="AX34" s="301"/>
      <c r="BF34" s="347"/>
    </row>
    <row r="35" spans="1:58" ht="19.5" thickBot="1">
      <c r="A35" s="92">
        <v>11</v>
      </c>
      <c r="B35" s="92">
        <v>4</v>
      </c>
      <c r="C35" s="93"/>
      <c r="D35" s="94"/>
      <c r="E35" s="71"/>
      <c r="F35" s="95">
        <f>IF(H35&gt;0,G35,"")</f>
      </c>
      <c r="G35" s="96">
        <f>IF(K35&gt;L35,3,(IF(K35&lt;L35,0,1)))</f>
        <v>1</v>
      </c>
      <c r="H35" s="96">
        <f>(COUNTA(K35:L35))/2</f>
        <v>0</v>
      </c>
      <c r="I35" s="97">
        <f>IF(K35&gt;L35,1,0)</f>
        <v>0</v>
      </c>
      <c r="J35" s="98" t="str">
        <f>U36</f>
        <v>Browne - Lucero (ND - SL)</v>
      </c>
      <c r="K35" s="95"/>
      <c r="L35" s="95"/>
      <c r="M35" s="99" t="str">
        <f>U35</f>
        <v>Sterling - Requena Serra (TC)</v>
      </c>
      <c r="N35" s="244">
        <f>IF(L35&gt;K35,1,0)</f>
        <v>0</v>
      </c>
      <c r="O35" s="245">
        <f>(COUNTA(K35:L35))/2</f>
        <v>0</v>
      </c>
      <c r="P35" s="245">
        <f>IF(L35&gt;K35,3,(IF(L35&lt;K35,0,1)))</f>
        <v>1</v>
      </c>
      <c r="Q35" s="246">
        <f>IF(O35&gt;0,P35,"")</f>
      </c>
      <c r="R35" s="247"/>
      <c r="S35" s="328"/>
      <c r="T35" s="247"/>
      <c r="U35" s="326" t="s">
        <v>226</v>
      </c>
      <c r="V35" s="104">
        <f>SUM(L34+L35)</f>
        <v>0</v>
      </c>
      <c r="W35" s="104">
        <f>SUM(K34+K35)</f>
        <v>0</v>
      </c>
      <c r="X35" s="104">
        <f>V35-W35</f>
        <v>0</v>
      </c>
      <c r="Y35" s="104">
        <f>SUM(Q34:Q35)</f>
        <v>0</v>
      </c>
      <c r="Z35" s="104">
        <f>SUM(O34:O35)</f>
        <v>0</v>
      </c>
      <c r="AA35" s="327">
        <f>IF(Z35&gt;0,RANK(AB35,$AB$34:$AB$36,),"")</f>
      </c>
      <c r="AB35" s="85">
        <f>IF(Z35&gt;0,(Y35*10000)+(X35*100)+V35,"")</f>
      </c>
      <c r="AE35" s="311">
        <f>V57</f>
      </c>
      <c r="AF35" s="311"/>
      <c r="AG35" s="312"/>
      <c r="AH35" s="312"/>
      <c r="AI35" s="311"/>
      <c r="AJ35" s="311"/>
      <c r="AK35" s="312"/>
      <c r="AL35" s="361"/>
      <c r="AM35" s="324"/>
      <c r="AN35" s="301"/>
      <c r="AO35" s="325"/>
      <c r="AR35" s="325"/>
      <c r="AS35" s="325"/>
      <c r="AV35" s="325"/>
      <c r="AW35" s="325"/>
      <c r="AX35" s="347"/>
      <c r="BF35" s="347"/>
    </row>
    <row r="36" spans="1:58" ht="19.5" thickBot="1">
      <c r="A36" s="109">
        <v>12</v>
      </c>
      <c r="B36" s="109">
        <v>4</v>
      </c>
      <c r="C36" s="110"/>
      <c r="D36" s="111"/>
      <c r="E36" s="112"/>
      <c r="F36" s="113">
        <f>IF(H36&gt;0,G36,"")</f>
      </c>
      <c r="G36" s="114">
        <f>IF(K36&gt;L36,3,(IF(K36&lt;L36,0,1)))</f>
        <v>1</v>
      </c>
      <c r="H36" s="114">
        <f>(COUNTA(K36:L36))/2</f>
        <v>0</v>
      </c>
      <c r="I36" s="115">
        <f>IF(K36&gt;L36,1,0)</f>
        <v>0</v>
      </c>
      <c r="J36" s="116" t="str">
        <f>(U34)</f>
        <v>Colono - Larran (RS)</v>
      </c>
      <c r="K36" s="117"/>
      <c r="L36" s="117"/>
      <c r="M36" s="118" t="str">
        <f>U36</f>
        <v>Browne - Lucero (ND - SL)</v>
      </c>
      <c r="N36" s="251">
        <f>IF(L36&gt;K36,1,0)</f>
        <v>0</v>
      </c>
      <c r="O36" s="252">
        <f>(COUNTA(K36:L36))/2</f>
        <v>0</v>
      </c>
      <c r="P36" s="252">
        <f>IF(L36&gt;K36,3,(IF(L36&lt;K36,0,1)))</f>
        <v>1</v>
      </c>
      <c r="Q36" s="253">
        <f>IF(O36&gt;0,P36,"")</f>
      </c>
      <c r="R36" s="235"/>
      <c r="S36" s="328"/>
      <c r="T36" s="235"/>
      <c r="U36" s="326" t="s">
        <v>223</v>
      </c>
      <c r="V36" s="104">
        <f>SUM(K35+L36)</f>
        <v>0</v>
      </c>
      <c r="W36" s="104">
        <f>SUM(L35+K36)</f>
        <v>0</v>
      </c>
      <c r="X36" s="104">
        <f>V36-W36</f>
        <v>0</v>
      </c>
      <c r="Y36" s="104">
        <f>SUM(F35,Q36)</f>
        <v>0</v>
      </c>
      <c r="Z36" s="104">
        <f>SUM(O36,H35)</f>
        <v>0</v>
      </c>
      <c r="AA36" s="327">
        <f>IF(Z36&gt;0,RANK(AB36,$AB$34:$AB$36,),"")</f>
      </c>
      <c r="AB36" s="85">
        <f>IF(Z36&gt;0,(Y36*10000)+(X36*100)+V36,"")</f>
      </c>
      <c r="AE36" s="322"/>
      <c r="AF36" s="322"/>
      <c r="AG36" s="323"/>
      <c r="AH36" s="343"/>
      <c r="AI36" s="301"/>
      <c r="AJ36" s="301"/>
      <c r="AK36" s="323"/>
      <c r="AM36" s="324"/>
      <c r="AN36" s="301"/>
      <c r="AO36" s="301"/>
      <c r="AR36" s="301"/>
      <c r="AS36" s="301"/>
      <c r="AV36" s="301"/>
      <c r="AW36" s="301"/>
      <c r="AX36" s="301"/>
      <c r="AY36" s="301"/>
      <c r="BF36" s="347"/>
    </row>
    <row r="37" spans="1:58" ht="21.75" thickBot="1" thickTop="1">
      <c r="A37" s="330"/>
      <c r="B37" s="330"/>
      <c r="C37" s="331"/>
      <c r="D37" s="332"/>
      <c r="E37" s="330"/>
      <c r="F37" s="330"/>
      <c r="G37" s="330"/>
      <c r="H37" s="330"/>
      <c r="I37" s="330"/>
      <c r="J37" s="333"/>
      <c r="K37" s="333"/>
      <c r="L37" s="334"/>
      <c r="M37" s="333"/>
      <c r="N37" s="256"/>
      <c r="O37" s="256"/>
      <c r="P37" s="256"/>
      <c r="Q37" s="256"/>
      <c r="R37" s="256"/>
      <c r="S37" s="335"/>
      <c r="T37" s="256"/>
      <c r="U37" s="336"/>
      <c r="V37" s="336"/>
      <c r="W37" s="336"/>
      <c r="X37" s="336"/>
      <c r="Y37" s="336"/>
      <c r="Z37" s="336"/>
      <c r="AA37" s="337"/>
      <c r="AB37" s="85"/>
      <c r="AD37" s="321" t="s">
        <v>277</v>
      </c>
      <c r="AE37" s="309" t="s">
        <v>314</v>
      </c>
      <c r="AF37" s="309"/>
      <c r="AG37" s="312"/>
      <c r="AH37" s="324"/>
      <c r="AI37" s="301"/>
      <c r="AJ37" s="301"/>
      <c r="AL37" s="351"/>
      <c r="AM37" s="312"/>
      <c r="AN37" s="301"/>
      <c r="AO37" s="301"/>
      <c r="AR37" s="301"/>
      <c r="AS37" s="301"/>
      <c r="AV37" s="301"/>
      <c r="AW37" s="301"/>
      <c r="AX37" s="301"/>
      <c r="AY37" s="301"/>
      <c r="BF37" s="347"/>
    </row>
    <row r="38" spans="1:58" ht="19.5" thickBot="1">
      <c r="A38" s="330"/>
      <c r="B38" s="330"/>
      <c r="C38" s="331"/>
      <c r="D38" s="330"/>
      <c r="E38" s="330"/>
      <c r="F38" s="330"/>
      <c r="G38" s="330"/>
      <c r="H38" s="330"/>
      <c r="I38" s="330"/>
      <c r="J38" s="333"/>
      <c r="K38" s="333"/>
      <c r="L38" s="334"/>
      <c r="M38" s="333"/>
      <c r="N38" s="256"/>
      <c r="O38" s="256"/>
      <c r="P38" s="256"/>
      <c r="Q38" s="256"/>
      <c r="R38" s="256"/>
      <c r="S38" s="335"/>
      <c r="T38" s="138"/>
      <c r="U38" s="338" t="s">
        <v>308</v>
      </c>
      <c r="V38" s="518">
        <f ca="1">IF(AB38&gt;0,INDIRECT(CONCATENATE("U",MATCH(1,AA34:AA36,0)+ROW(U33))),"")</f>
      </c>
      <c r="W38" s="518"/>
      <c r="X38" s="519"/>
      <c r="Y38" s="339"/>
      <c r="Z38" s="339"/>
      <c r="AA38" s="339"/>
      <c r="AB38" s="85">
        <f>SUM(Z34:Z36)</f>
        <v>0</v>
      </c>
      <c r="AE38" s="311">
        <f>V29</f>
      </c>
      <c r="AF38" s="311"/>
      <c r="AG38" s="323"/>
      <c r="AI38" s="301"/>
      <c r="AJ38" s="301"/>
      <c r="AL38" s="351"/>
      <c r="AM38" s="312"/>
      <c r="AN38" s="301"/>
      <c r="AO38" s="325"/>
      <c r="AR38" s="325"/>
      <c r="AS38" s="325"/>
      <c r="AV38" s="325"/>
      <c r="AW38" s="325"/>
      <c r="BF38" s="347"/>
    </row>
    <row r="39" spans="1:58" ht="19.5" thickBot="1">
      <c r="A39" s="310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203"/>
      <c r="O39" s="203"/>
      <c r="P39" s="203"/>
      <c r="Q39" s="203"/>
      <c r="R39" s="203"/>
      <c r="T39" s="85"/>
      <c r="U39" s="342" t="s">
        <v>309</v>
      </c>
      <c r="V39" s="520">
        <f ca="1">IF(AB38&gt;0,INDIRECT(CONCATENATE("U",MATCH(2,AA34:AA36,0)+ROW(U33))),"")</f>
      </c>
      <c r="W39" s="520"/>
      <c r="X39" s="521"/>
      <c r="Y39" s="339"/>
      <c r="Z39" s="339"/>
      <c r="AA39" s="339"/>
      <c r="AB39" s="85"/>
      <c r="AE39" s="301"/>
      <c r="AF39" s="301"/>
      <c r="AI39" s="301"/>
      <c r="AJ39" s="301"/>
      <c r="AL39" s="351"/>
      <c r="AM39" s="312"/>
      <c r="AN39" s="301"/>
      <c r="AO39" s="325"/>
      <c r="AR39" s="325"/>
      <c r="AS39" s="325"/>
      <c r="AV39" s="325"/>
      <c r="AW39" s="325"/>
      <c r="AX39" s="347"/>
      <c r="BF39" s="347"/>
    </row>
    <row r="40" spans="1:107" s="203" customFormat="1" ht="46.5" thickBot="1">
      <c r="A40" s="303"/>
      <c r="B40" s="301"/>
      <c r="C40" s="301"/>
      <c r="D40" s="302"/>
      <c r="E40" s="301"/>
      <c r="F40" s="301"/>
      <c r="G40" s="301"/>
      <c r="H40" s="301"/>
      <c r="I40" s="301"/>
      <c r="J40" s="302"/>
      <c r="K40" s="304" t="s">
        <v>310</v>
      </c>
      <c r="L40" s="302"/>
      <c r="M40" s="301"/>
      <c r="N40" s="305"/>
      <c r="O40" s="305"/>
      <c r="P40" s="305"/>
      <c r="Q40" s="305"/>
      <c r="R40" s="305"/>
      <c r="S40" s="305"/>
      <c r="T40" s="306"/>
      <c r="U40" s="307"/>
      <c r="V40" s="301"/>
      <c r="W40" s="301"/>
      <c r="X40" s="301"/>
      <c r="Y40" s="301"/>
      <c r="Z40" s="301"/>
      <c r="AA40" s="301"/>
      <c r="AC40" s="301"/>
      <c r="AD40" s="301"/>
      <c r="AE40" s="309" t="s">
        <v>336</v>
      </c>
      <c r="AF40" s="301"/>
      <c r="AG40" s="301"/>
      <c r="AH40" s="301"/>
      <c r="AI40" s="301"/>
      <c r="AJ40" s="301"/>
      <c r="AK40" s="301"/>
      <c r="AL40" s="351"/>
      <c r="AM40" s="312"/>
      <c r="AN40" s="301"/>
      <c r="AO40" s="325"/>
      <c r="AP40" s="301"/>
      <c r="AQ40" s="301"/>
      <c r="AR40" s="325"/>
      <c r="AS40" s="325"/>
      <c r="AT40" s="301"/>
      <c r="AU40" s="301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  <c r="DA40" s="325"/>
      <c r="DB40" s="325"/>
      <c r="DC40" s="325"/>
    </row>
    <row r="41" spans="1:107" s="203" customFormat="1" ht="21" thickBot="1">
      <c r="A41" s="310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4"/>
      <c r="T41" s="301"/>
      <c r="U41" s="301"/>
      <c r="V41" s="301"/>
      <c r="W41" s="301"/>
      <c r="X41" s="301"/>
      <c r="Y41" s="301"/>
      <c r="Z41" s="301"/>
      <c r="AA41" s="301"/>
      <c r="AC41" s="301"/>
      <c r="AD41" s="308"/>
      <c r="AE41" s="311">
        <f>V68</f>
      </c>
      <c r="AF41" s="311"/>
      <c r="AG41" s="340"/>
      <c r="AH41" s="301"/>
      <c r="AI41" s="301"/>
      <c r="AJ41" s="301"/>
      <c r="AK41" s="301"/>
      <c r="AL41" s="301"/>
      <c r="AM41" s="324"/>
      <c r="AN41" s="301"/>
      <c r="AO41" s="325"/>
      <c r="AP41" s="301"/>
      <c r="AQ41" s="301"/>
      <c r="AR41" s="325"/>
      <c r="AS41" s="325"/>
      <c r="AT41" s="301"/>
      <c r="AU41" s="301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5"/>
      <c r="BT41" s="325"/>
      <c r="BU41" s="325"/>
      <c r="BV41" s="325"/>
      <c r="BW41" s="325"/>
      <c r="BX41" s="325"/>
      <c r="BY41" s="325"/>
      <c r="BZ41" s="325"/>
      <c r="CA41" s="325"/>
      <c r="CB41" s="325"/>
      <c r="CC41" s="325"/>
      <c r="CD41" s="325"/>
      <c r="CE41" s="325"/>
      <c r="CF41" s="325"/>
      <c r="CG41" s="325"/>
      <c r="CH41" s="325"/>
      <c r="CI41" s="325"/>
      <c r="CJ41" s="325"/>
      <c r="CK41" s="325"/>
      <c r="CL41" s="325"/>
      <c r="CM41" s="325"/>
      <c r="CN41" s="325"/>
      <c r="CO41" s="325"/>
      <c r="CP41" s="325"/>
      <c r="CQ41" s="325"/>
      <c r="CR41" s="325"/>
      <c r="CS41" s="325"/>
      <c r="CT41" s="325"/>
      <c r="CU41" s="325"/>
      <c r="CV41" s="325"/>
      <c r="CW41" s="325"/>
      <c r="CX41" s="325"/>
      <c r="CY41" s="325"/>
      <c r="CZ41" s="325"/>
      <c r="DA41" s="325"/>
      <c r="DB41" s="325"/>
      <c r="DC41" s="325"/>
    </row>
    <row r="42" spans="1:107" s="203" customFormat="1" ht="43.5" customHeight="1" thickBot="1" thickTop="1">
      <c r="A42" s="313" t="s">
        <v>240</v>
      </c>
      <c r="B42" s="314" t="s">
        <v>241</v>
      </c>
      <c r="C42" s="315" t="s">
        <v>242</v>
      </c>
      <c r="D42" s="313" t="s">
        <v>243</v>
      </c>
      <c r="E42" s="313"/>
      <c r="F42" s="313" t="s">
        <v>244</v>
      </c>
      <c r="G42" s="313"/>
      <c r="H42" s="316" t="s">
        <v>245</v>
      </c>
      <c r="I42" s="313"/>
      <c r="J42" s="515" t="s">
        <v>246</v>
      </c>
      <c r="K42" s="516"/>
      <c r="L42" s="516"/>
      <c r="M42" s="517"/>
      <c r="N42" s="264"/>
      <c r="O42" s="265" t="s">
        <v>245</v>
      </c>
      <c r="P42" s="266"/>
      <c r="Q42" s="267" t="s">
        <v>244</v>
      </c>
      <c r="R42" s="268"/>
      <c r="S42" s="317"/>
      <c r="T42" s="268"/>
      <c r="U42" s="318" t="s">
        <v>1</v>
      </c>
      <c r="V42" s="319" t="s">
        <v>268</v>
      </c>
      <c r="W42" s="319" t="s">
        <v>269</v>
      </c>
      <c r="X42" s="319" t="s">
        <v>270</v>
      </c>
      <c r="Y42" s="319" t="s">
        <v>271</v>
      </c>
      <c r="Z42" s="319" t="s">
        <v>252</v>
      </c>
      <c r="AA42" s="320" t="s">
        <v>253</v>
      </c>
      <c r="AB42" s="85"/>
      <c r="AC42" s="301"/>
      <c r="AD42" s="308"/>
      <c r="AE42" s="308"/>
      <c r="AF42" s="308"/>
      <c r="AG42" s="312"/>
      <c r="AH42" s="324"/>
      <c r="AI42" s="301"/>
      <c r="AJ42" s="301"/>
      <c r="AK42" s="301"/>
      <c r="AL42" s="351"/>
      <c r="AM42" s="312"/>
      <c r="AN42" s="301"/>
      <c r="AO42" s="325"/>
      <c r="AP42" s="301"/>
      <c r="AQ42" s="301"/>
      <c r="AR42" s="325"/>
      <c r="AS42" s="325"/>
      <c r="AT42" s="301"/>
      <c r="AU42" s="301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  <c r="CC42" s="325"/>
      <c r="CD42" s="325"/>
      <c r="CE42" s="325"/>
      <c r="CF42" s="325"/>
      <c r="CG42" s="325"/>
      <c r="CH42" s="325"/>
      <c r="CI42" s="325"/>
      <c r="CJ42" s="325"/>
      <c r="CK42" s="325"/>
      <c r="CL42" s="325"/>
      <c r="CM42" s="325"/>
      <c r="CN42" s="325"/>
      <c r="CO42" s="325"/>
      <c r="CP42" s="325"/>
      <c r="CQ42" s="325"/>
      <c r="CR42" s="325"/>
      <c r="CS42" s="325"/>
      <c r="CT42" s="325"/>
      <c r="CU42" s="325"/>
      <c r="CV42" s="325"/>
      <c r="CW42" s="325"/>
      <c r="CX42" s="325"/>
      <c r="CY42" s="325"/>
      <c r="CZ42" s="325"/>
      <c r="DA42" s="325"/>
      <c r="DB42" s="325"/>
      <c r="DC42" s="325"/>
    </row>
    <row r="43" spans="1:107" s="203" customFormat="1" ht="21" thickTop="1">
      <c r="A43" s="161">
        <v>13</v>
      </c>
      <c r="B43" s="161">
        <v>1</v>
      </c>
      <c r="C43" s="162"/>
      <c r="D43" s="163"/>
      <c r="E43" s="71"/>
      <c r="F43" s="72">
        <f>IF(H43&gt;0,G43,"")</f>
      </c>
      <c r="G43" s="73">
        <f>IF(K43&gt;L43,3,(IF(K43&lt;L43,0,1)))</f>
        <v>1</v>
      </c>
      <c r="H43" s="73">
        <f>(COUNTA(K43:L43))/2</f>
        <v>0</v>
      </c>
      <c r="I43" s="74">
        <f>IF(K43&gt;L43,1,0)</f>
        <v>0</v>
      </c>
      <c r="J43" s="75" t="str">
        <f>(U43)</f>
        <v>Taverna - Zoppetti (CB)</v>
      </c>
      <c r="K43" s="76"/>
      <c r="L43" s="76"/>
      <c r="M43" s="77" t="str">
        <f>(U44)</f>
        <v>Pittis Roldan - Ndreu (Bs As)</v>
      </c>
      <c r="N43" s="232">
        <f>IF(L43&gt;K43,1,0)</f>
        <v>0</v>
      </c>
      <c r="O43" s="233">
        <f>(COUNTA(K43:L43))/2</f>
        <v>0</v>
      </c>
      <c r="P43" s="233">
        <f>IF(L43&gt;K43,3,(IF(L43&lt;K43,0,1)))</f>
        <v>1</v>
      </c>
      <c r="Q43" s="234">
        <f>IF(O43&gt;0,P43,"")</f>
      </c>
      <c r="R43" s="235"/>
      <c r="S43" s="317"/>
      <c r="T43" s="235"/>
      <c r="U43" s="326" t="s">
        <v>222</v>
      </c>
      <c r="V43" s="83">
        <f>SUM(K43+K45)</f>
        <v>0</v>
      </c>
      <c r="W43" s="83">
        <f>SUM(L43+L45)</f>
        <v>0</v>
      </c>
      <c r="X43" s="83">
        <f>V43-W43</f>
        <v>0</v>
      </c>
      <c r="Y43" s="83">
        <f>SUM(F43,F45)</f>
        <v>0</v>
      </c>
      <c r="Z43" s="83">
        <f>SUM(H43,H45)</f>
        <v>0</v>
      </c>
      <c r="AA43" s="327">
        <f>IF(Z43&gt;0,RANK(AB43,$AB$43:$AB$45,),"")</f>
      </c>
      <c r="AB43" s="85">
        <f>IF(Z43&gt;0,(Y43*10000)+(X43*100)+V43,"")</f>
      </c>
      <c r="AC43" s="301"/>
      <c r="AD43" s="301"/>
      <c r="AE43" s="322"/>
      <c r="AF43" s="322"/>
      <c r="AG43" s="312"/>
      <c r="AH43" s="324"/>
      <c r="AI43" s="301"/>
      <c r="AJ43" s="301"/>
      <c r="AK43" s="301"/>
      <c r="AL43" s="301"/>
      <c r="AM43" s="324"/>
      <c r="AN43" s="301"/>
      <c r="AO43" s="325"/>
      <c r="AP43" s="301"/>
      <c r="AQ43" s="301"/>
      <c r="AR43" s="325"/>
      <c r="AS43" s="325"/>
      <c r="AT43" s="301"/>
      <c r="AU43" s="301"/>
      <c r="AV43" s="325"/>
      <c r="AW43" s="325"/>
      <c r="AX43" s="347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/>
      <c r="BU43" s="325"/>
      <c r="BV43" s="325"/>
      <c r="BW43" s="325"/>
      <c r="BX43" s="325"/>
      <c r="BY43" s="325"/>
      <c r="BZ43" s="325"/>
      <c r="CA43" s="325"/>
      <c r="CB43" s="325"/>
      <c r="CC43" s="325"/>
      <c r="CD43" s="325"/>
      <c r="CE43" s="325"/>
      <c r="CF43" s="325"/>
      <c r="CG43" s="325"/>
      <c r="CH43" s="325"/>
      <c r="CI43" s="325"/>
      <c r="CJ43" s="325"/>
      <c r="CK43" s="325"/>
      <c r="CL43" s="325"/>
      <c r="CM43" s="325"/>
      <c r="CN43" s="325"/>
      <c r="CO43" s="325"/>
      <c r="CP43" s="325"/>
      <c r="CQ43" s="325"/>
      <c r="CR43" s="325"/>
      <c r="CS43" s="325"/>
      <c r="CT43" s="325"/>
      <c r="CU43" s="325"/>
      <c r="CV43" s="325"/>
      <c r="CW43" s="325"/>
      <c r="CX43" s="325"/>
      <c r="CY43" s="325"/>
      <c r="CZ43" s="325"/>
      <c r="DA43" s="325"/>
      <c r="DB43" s="325"/>
      <c r="DC43" s="325"/>
    </row>
    <row r="44" spans="1:107" s="203" customFormat="1" ht="21" thickBot="1">
      <c r="A44" s="92">
        <v>14</v>
      </c>
      <c r="B44" s="92">
        <v>1</v>
      </c>
      <c r="C44" s="93"/>
      <c r="D44" s="94"/>
      <c r="E44" s="71"/>
      <c r="F44" s="95">
        <f>IF(H44&gt;0,G44,"")</f>
      </c>
      <c r="G44" s="96">
        <f>IF(K44&gt;L44,3,(IF(K44&lt;L44,0,1)))</f>
        <v>1</v>
      </c>
      <c r="H44" s="96">
        <f>(COUNTA(K44:L44))/2</f>
        <v>0</v>
      </c>
      <c r="I44" s="97">
        <f>IF(K44&gt;L44,1,0)</f>
        <v>0</v>
      </c>
      <c r="J44" s="98" t="str">
        <f>U45</f>
        <v>Mori - De Dominicis (SF)</v>
      </c>
      <c r="K44" s="95"/>
      <c r="L44" s="95"/>
      <c r="M44" s="99" t="str">
        <f>U44</f>
        <v>Pittis Roldan - Ndreu (Bs As)</v>
      </c>
      <c r="N44" s="244">
        <f>IF(L44&gt;K44,1,0)</f>
        <v>0</v>
      </c>
      <c r="O44" s="245">
        <f>(COUNTA(K44:L44))/2</f>
        <v>0</v>
      </c>
      <c r="P44" s="245">
        <f>IF(L44&gt;K44,3,(IF(L44&lt;K44,0,1)))</f>
        <v>1</v>
      </c>
      <c r="Q44" s="246">
        <f>IF(O44&gt;0,P44,"")</f>
      </c>
      <c r="R44" s="247"/>
      <c r="S44" s="328"/>
      <c r="T44" s="247"/>
      <c r="U44" s="326" t="s">
        <v>235</v>
      </c>
      <c r="V44" s="104">
        <f>SUM(L43+L44)</f>
        <v>0</v>
      </c>
      <c r="W44" s="104">
        <f>SUM(K43+K44)</f>
        <v>0</v>
      </c>
      <c r="X44" s="104">
        <f>V44-W44</f>
        <v>0</v>
      </c>
      <c r="Y44" s="104">
        <f>SUM(Q43:Q44)</f>
        <v>0</v>
      </c>
      <c r="Z44" s="104">
        <f>SUM(O43:O44)</f>
        <v>0</v>
      </c>
      <c r="AA44" s="327">
        <f>IF(Z44&gt;0,RANK(AB44,$AB$43:$AB$45,),"")</f>
      </c>
      <c r="AB44" s="85">
        <f>IF(Z44&gt;0,(Y44*10000)+(X44*100)+V44,"")</f>
      </c>
      <c r="AC44" s="301"/>
      <c r="AD44" s="321" t="s">
        <v>278</v>
      </c>
      <c r="AE44" s="309" t="s">
        <v>297</v>
      </c>
      <c r="AF44" s="309"/>
      <c r="AG44" s="312"/>
      <c r="AH44" s="324"/>
      <c r="AI44" s="309"/>
      <c r="AJ44" s="309"/>
      <c r="AK44" s="301"/>
      <c r="AL44" s="301"/>
      <c r="AM44" s="324"/>
      <c r="AN44" s="301"/>
      <c r="AO44" s="358"/>
      <c r="AP44" s="301"/>
      <c r="AQ44" s="301"/>
      <c r="AR44" s="325"/>
      <c r="AS44" s="325"/>
      <c r="AT44" s="301"/>
      <c r="AU44" s="301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325"/>
      <c r="BN44" s="325"/>
      <c r="BO44" s="325"/>
      <c r="BP44" s="325"/>
      <c r="BQ44" s="325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/>
      <c r="CB44" s="325"/>
      <c r="CC44" s="325"/>
      <c r="CD44" s="325"/>
      <c r="CE44" s="325"/>
      <c r="CF44" s="325"/>
      <c r="CG44" s="325"/>
      <c r="CH44" s="325"/>
      <c r="CI44" s="325"/>
      <c r="CJ44" s="325"/>
      <c r="CK44" s="325"/>
      <c r="CL44" s="325"/>
      <c r="CM44" s="325"/>
      <c r="CN44" s="325"/>
      <c r="CO44" s="325"/>
      <c r="CP44" s="325"/>
      <c r="CQ44" s="325"/>
      <c r="CR44" s="325"/>
      <c r="CS44" s="325"/>
      <c r="CT44" s="325"/>
      <c r="CU44" s="325"/>
      <c r="CV44" s="325"/>
      <c r="CW44" s="325"/>
      <c r="CX44" s="325"/>
      <c r="CY44" s="325"/>
      <c r="CZ44" s="325"/>
      <c r="DA44" s="325"/>
      <c r="DB44" s="325"/>
      <c r="DC44" s="325"/>
    </row>
    <row r="45" spans="1:49" ht="19.5" thickBot="1">
      <c r="A45" s="109">
        <v>15</v>
      </c>
      <c r="B45" s="109">
        <v>1</v>
      </c>
      <c r="C45" s="110"/>
      <c r="D45" s="111"/>
      <c r="E45" s="112"/>
      <c r="F45" s="113">
        <f>IF(H45&gt;0,G45,"")</f>
      </c>
      <c r="G45" s="114">
        <f>IF(K45&gt;L45,3,(IF(K45&lt;L45,0,1)))</f>
        <v>1</v>
      </c>
      <c r="H45" s="114">
        <f>(COUNTA(K45:L45))/2</f>
        <v>0</v>
      </c>
      <c r="I45" s="115">
        <f>IF(K45&gt;L45,1,0)</f>
        <v>0</v>
      </c>
      <c r="J45" s="116" t="str">
        <f>(U43)</f>
        <v>Taverna - Zoppetti (CB)</v>
      </c>
      <c r="K45" s="117"/>
      <c r="L45" s="117"/>
      <c r="M45" s="118" t="str">
        <f>U45</f>
        <v>Mori - De Dominicis (SF)</v>
      </c>
      <c r="N45" s="251">
        <f>IF(L45&gt;K45,1,0)</f>
        <v>0</v>
      </c>
      <c r="O45" s="252">
        <f>(COUNTA(K45:L45))/2</f>
        <v>0</v>
      </c>
      <c r="P45" s="252">
        <f>IF(L45&gt;K45,3,(IF(L45&lt;K45,0,1)))</f>
        <v>1</v>
      </c>
      <c r="Q45" s="253">
        <f>IF(O45&gt;0,P45,"")</f>
      </c>
      <c r="R45" s="235"/>
      <c r="S45" s="328"/>
      <c r="T45" s="235"/>
      <c r="U45" s="326" t="s">
        <v>221</v>
      </c>
      <c r="V45" s="104">
        <f>SUM(K44+L45)</f>
        <v>0</v>
      </c>
      <c r="W45" s="104">
        <f>SUM(L44+K45)</f>
        <v>0</v>
      </c>
      <c r="X45" s="104">
        <f>V45-W45</f>
        <v>0</v>
      </c>
      <c r="Y45" s="104">
        <f>SUM(F44,Q45)</f>
        <v>0</v>
      </c>
      <c r="Z45" s="104">
        <f>SUM(O45,H44)</f>
        <v>0</v>
      </c>
      <c r="AA45" s="327">
        <f>IF(Z45&gt;0,RANK(AB45,$AB$43:$AB$45,),"")</f>
      </c>
      <c r="AB45" s="85">
        <f>IF(Z45&gt;0,(Y45*10000)+(X45*100)+V45,"")</f>
      </c>
      <c r="AD45" s="308"/>
      <c r="AE45" s="311">
        <f>V20</f>
      </c>
      <c r="AF45" s="311"/>
      <c r="AG45" s="312"/>
      <c r="AH45" s="324"/>
      <c r="AI45" s="311"/>
      <c r="AJ45" s="311"/>
      <c r="AK45" s="312"/>
      <c r="AL45" s="312"/>
      <c r="AM45" s="324"/>
      <c r="AN45" s="301"/>
      <c r="AO45" s="325"/>
      <c r="AR45" s="325"/>
      <c r="AS45" s="325"/>
      <c r="AV45" s="325"/>
      <c r="AW45" s="325"/>
    </row>
    <row r="46" spans="1:49" ht="17.25" thickBot="1" thickTop="1">
      <c r="A46" s="330"/>
      <c r="B46" s="330"/>
      <c r="C46" s="331"/>
      <c r="D46" s="332"/>
      <c r="E46" s="330"/>
      <c r="F46" s="330"/>
      <c r="G46" s="330"/>
      <c r="H46" s="330"/>
      <c r="I46" s="330"/>
      <c r="J46" s="333"/>
      <c r="K46" s="333"/>
      <c r="L46" s="334"/>
      <c r="M46" s="333"/>
      <c r="N46" s="256"/>
      <c r="O46" s="256"/>
      <c r="P46" s="256"/>
      <c r="Q46" s="256"/>
      <c r="R46" s="256"/>
      <c r="S46" s="335"/>
      <c r="T46" s="256"/>
      <c r="U46" s="336"/>
      <c r="V46" s="336"/>
      <c r="W46" s="336"/>
      <c r="X46" s="336"/>
      <c r="Y46" s="336"/>
      <c r="Z46" s="336"/>
      <c r="AA46" s="337"/>
      <c r="AB46" s="203"/>
      <c r="AE46" s="301"/>
      <c r="AF46" s="301"/>
      <c r="AG46" s="323"/>
      <c r="AH46" s="323"/>
      <c r="AI46" s="322"/>
      <c r="AJ46" s="322"/>
      <c r="AK46" s="323"/>
      <c r="AL46" s="343"/>
      <c r="AN46" s="301"/>
      <c r="AO46" s="325"/>
      <c r="AR46" s="325"/>
      <c r="AS46" s="325"/>
      <c r="AV46" s="325"/>
      <c r="AW46" s="325"/>
    </row>
    <row r="47" spans="1:50" ht="21" thickBot="1">
      <c r="A47" s="330"/>
      <c r="B47" s="330"/>
      <c r="C47" s="331"/>
      <c r="D47" s="330"/>
      <c r="E47" s="330"/>
      <c r="F47" s="330"/>
      <c r="G47" s="330"/>
      <c r="H47" s="330"/>
      <c r="I47" s="330"/>
      <c r="J47" s="333"/>
      <c r="K47" s="333"/>
      <c r="L47" s="334"/>
      <c r="M47" s="333"/>
      <c r="N47" s="256"/>
      <c r="O47" s="256"/>
      <c r="P47" s="256"/>
      <c r="Q47" s="256"/>
      <c r="R47" s="256"/>
      <c r="S47" s="335"/>
      <c r="T47" s="138"/>
      <c r="U47" s="338" t="s">
        <v>313</v>
      </c>
      <c r="V47" s="518">
        <f ca="1">IF(AB47&gt;0,INDIRECT(CONCATENATE("U",MATCH(1,AA43:AA45,0)+ROW(U42))),"")</f>
      </c>
      <c r="W47" s="518"/>
      <c r="X47" s="519"/>
      <c r="Y47" s="339"/>
      <c r="Z47" s="339"/>
      <c r="AA47" s="339"/>
      <c r="AB47" s="85">
        <f>SUM(Z43:Z45)</f>
        <v>0</v>
      </c>
      <c r="AE47" s="309" t="s">
        <v>337</v>
      </c>
      <c r="AF47" s="309"/>
      <c r="AH47" s="349" t="s">
        <v>263</v>
      </c>
      <c r="AI47" s="309"/>
      <c r="AJ47" s="309"/>
      <c r="AK47" s="351"/>
      <c r="AN47" s="301"/>
      <c r="AO47" s="325"/>
      <c r="AR47" s="325"/>
      <c r="AS47" s="325"/>
      <c r="AV47" s="325"/>
      <c r="AW47" s="325"/>
      <c r="AX47" s="347"/>
    </row>
    <row r="48" spans="1:49" ht="19.5" thickBot="1">
      <c r="A48" s="310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203"/>
      <c r="O48" s="203"/>
      <c r="P48" s="203"/>
      <c r="Q48" s="203"/>
      <c r="R48" s="203"/>
      <c r="T48" s="85"/>
      <c r="U48" s="342" t="s">
        <v>315</v>
      </c>
      <c r="V48" s="520">
        <f ca="1">IF(AB47&gt;0,INDIRECT(CONCATENATE("U",MATCH(2,AA43:AA45,0)+ROW(U42))),"")</f>
      </c>
      <c r="W48" s="520"/>
      <c r="X48" s="521"/>
      <c r="Y48" s="339"/>
      <c r="Z48" s="339"/>
      <c r="AA48" s="339"/>
      <c r="AB48" s="85"/>
      <c r="AE48" s="311">
        <f>V78</f>
      </c>
      <c r="AF48" s="311"/>
      <c r="AG48" s="312"/>
      <c r="AH48" s="312"/>
      <c r="AI48" s="311"/>
      <c r="AJ48" s="311"/>
      <c r="AK48" s="312"/>
      <c r="AL48" s="324"/>
      <c r="AN48" s="301"/>
      <c r="AO48" s="325"/>
      <c r="AR48" s="325"/>
      <c r="AS48" s="325"/>
      <c r="AV48" s="325"/>
      <c r="AW48" s="325"/>
    </row>
    <row r="49" spans="1:49" ht="15.75">
      <c r="A49" s="344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203"/>
      <c r="AE49" s="322"/>
      <c r="AF49" s="322"/>
      <c r="AG49" s="345"/>
      <c r="AH49" s="323"/>
      <c r="AI49" s="301"/>
      <c r="AJ49" s="301"/>
      <c r="AK49" s="323"/>
      <c r="AN49" s="301"/>
      <c r="AO49" s="325"/>
      <c r="AR49" s="325"/>
      <c r="AS49" s="325"/>
      <c r="AV49" s="325"/>
      <c r="AW49" s="325"/>
    </row>
    <row r="50" spans="1:107" s="203" customFormat="1" ht="21" thickBot="1">
      <c r="A50" s="310"/>
      <c r="B50" s="301"/>
      <c r="C50" s="301"/>
      <c r="D50" s="301"/>
      <c r="E50" s="301"/>
      <c r="F50" s="301"/>
      <c r="G50" s="301"/>
      <c r="H50" s="301"/>
      <c r="I50" s="301"/>
      <c r="J50" s="301"/>
      <c r="K50" s="304" t="s">
        <v>316</v>
      </c>
      <c r="L50" s="301"/>
      <c r="M50" s="301"/>
      <c r="N50" s="304"/>
      <c r="O50" s="304"/>
      <c r="P50" s="304"/>
      <c r="Q50" s="304"/>
      <c r="R50" s="304"/>
      <c r="S50" s="304"/>
      <c r="T50" s="304"/>
      <c r="U50" s="304"/>
      <c r="V50" s="301"/>
      <c r="W50" s="301"/>
      <c r="X50" s="301"/>
      <c r="Y50" s="301"/>
      <c r="Z50" s="301"/>
      <c r="AA50" s="301"/>
      <c r="AC50" s="301"/>
      <c r="AD50" s="321" t="s">
        <v>279</v>
      </c>
      <c r="AE50" s="309" t="s">
        <v>311</v>
      </c>
      <c r="AF50" s="309"/>
      <c r="AG50" s="312"/>
      <c r="AH50" s="324"/>
      <c r="AI50" s="301"/>
      <c r="AJ50" s="301"/>
      <c r="AK50" s="301"/>
      <c r="AL50" s="301"/>
      <c r="AM50" s="301"/>
      <c r="AN50" s="301"/>
      <c r="AO50" s="325"/>
      <c r="AP50" s="301"/>
      <c r="AQ50" s="301"/>
      <c r="AR50" s="325"/>
      <c r="AS50" s="325"/>
      <c r="AT50" s="301"/>
      <c r="AU50" s="301"/>
      <c r="AV50" s="325"/>
      <c r="AW50" s="325"/>
      <c r="AX50" s="325"/>
      <c r="AY50" s="325"/>
      <c r="AZ50" s="325"/>
      <c r="BA50" s="325"/>
      <c r="BB50" s="325"/>
      <c r="BC50" s="325"/>
      <c r="BD50" s="325"/>
      <c r="BE50" s="325"/>
      <c r="BF50" s="325"/>
      <c r="BG50" s="325"/>
      <c r="BH50" s="325"/>
      <c r="BI50" s="325"/>
      <c r="BJ50" s="325"/>
      <c r="BK50" s="325"/>
      <c r="BL50" s="325"/>
      <c r="BM50" s="325"/>
      <c r="BN50" s="325"/>
      <c r="BO50" s="325"/>
      <c r="BP50" s="325"/>
      <c r="BQ50" s="325"/>
      <c r="BR50" s="325"/>
      <c r="BS50" s="325"/>
      <c r="BT50" s="325"/>
      <c r="BU50" s="325"/>
      <c r="BV50" s="325"/>
      <c r="BW50" s="325"/>
      <c r="BX50" s="325"/>
      <c r="BY50" s="325"/>
      <c r="BZ50" s="325"/>
      <c r="CA50" s="325"/>
      <c r="CB50" s="325"/>
      <c r="CC50" s="325"/>
      <c r="CD50" s="325"/>
      <c r="CE50" s="325"/>
      <c r="CF50" s="325"/>
      <c r="CG50" s="325"/>
      <c r="CH50" s="325"/>
      <c r="CI50" s="325"/>
      <c r="CJ50" s="325"/>
      <c r="CK50" s="325"/>
      <c r="CL50" s="325"/>
      <c r="CM50" s="325"/>
      <c r="CN50" s="325"/>
      <c r="CO50" s="325"/>
      <c r="CP50" s="325"/>
      <c r="CQ50" s="325"/>
      <c r="CR50" s="325"/>
      <c r="CS50" s="325"/>
      <c r="CT50" s="325"/>
      <c r="CU50" s="325"/>
      <c r="CV50" s="325"/>
      <c r="CW50" s="325"/>
      <c r="CX50" s="325"/>
      <c r="CY50" s="325"/>
      <c r="CZ50" s="325"/>
      <c r="DA50" s="325"/>
      <c r="DB50" s="325"/>
      <c r="DC50" s="325"/>
    </row>
    <row r="51" spans="1:107" s="203" customFormat="1" ht="21" thickBot="1">
      <c r="A51" s="310"/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4"/>
      <c r="T51" s="301"/>
      <c r="U51" s="301"/>
      <c r="V51" s="301"/>
      <c r="W51" s="301"/>
      <c r="X51" s="301"/>
      <c r="Y51" s="301"/>
      <c r="Z51" s="301"/>
      <c r="AA51" s="301"/>
      <c r="AC51" s="301"/>
      <c r="AD51" s="301"/>
      <c r="AE51" s="311">
        <f>V10</f>
      </c>
      <c r="AF51" s="311"/>
      <c r="AG51" s="323"/>
      <c r="AH51" s="301"/>
      <c r="AI51" s="325"/>
      <c r="AJ51" s="325"/>
      <c r="AK51" s="301"/>
      <c r="AL51" s="301"/>
      <c r="AM51" s="301"/>
      <c r="AN51" s="301"/>
      <c r="AO51" s="325"/>
      <c r="AP51" s="301"/>
      <c r="AQ51" s="301"/>
      <c r="AR51" s="325"/>
      <c r="AS51" s="325"/>
      <c r="AT51" s="301"/>
      <c r="AU51" s="301"/>
      <c r="AV51" s="325"/>
      <c r="AW51" s="325"/>
      <c r="AX51" s="347"/>
      <c r="AY51" s="325"/>
      <c r="AZ51" s="325"/>
      <c r="BA51" s="325"/>
      <c r="BB51" s="325"/>
      <c r="BC51" s="325"/>
      <c r="BD51" s="325"/>
      <c r="BE51" s="325"/>
      <c r="BF51" s="325"/>
      <c r="BG51" s="325"/>
      <c r="BH51" s="325"/>
      <c r="BI51" s="325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5"/>
      <c r="CC51" s="325"/>
      <c r="CD51" s="325"/>
      <c r="CE51" s="325"/>
      <c r="CF51" s="325"/>
      <c r="CG51" s="325"/>
      <c r="CH51" s="325"/>
      <c r="CI51" s="325"/>
      <c r="CJ51" s="325"/>
      <c r="CK51" s="325"/>
      <c r="CL51" s="325"/>
      <c r="CM51" s="325"/>
      <c r="CN51" s="325"/>
      <c r="CO51" s="325"/>
      <c r="CP51" s="325"/>
      <c r="CQ51" s="325"/>
      <c r="CR51" s="325"/>
      <c r="CS51" s="325"/>
      <c r="CT51" s="325"/>
      <c r="CU51" s="325"/>
      <c r="CV51" s="325"/>
      <c r="CW51" s="325"/>
      <c r="CX51" s="325"/>
      <c r="CY51" s="325"/>
      <c r="CZ51" s="325"/>
      <c r="DA51" s="325"/>
      <c r="DB51" s="325"/>
      <c r="DC51" s="325"/>
    </row>
    <row r="52" spans="1:107" s="203" customFormat="1" ht="43.5" customHeight="1" thickBot="1" thickTop="1">
      <c r="A52" s="313" t="s">
        <v>240</v>
      </c>
      <c r="B52" s="314" t="s">
        <v>241</v>
      </c>
      <c r="C52" s="315" t="s">
        <v>242</v>
      </c>
      <c r="D52" s="313" t="s">
        <v>243</v>
      </c>
      <c r="E52" s="313"/>
      <c r="F52" s="313" t="s">
        <v>244</v>
      </c>
      <c r="G52" s="313"/>
      <c r="H52" s="316" t="s">
        <v>245</v>
      </c>
      <c r="I52" s="313"/>
      <c r="J52" s="515" t="s">
        <v>246</v>
      </c>
      <c r="K52" s="516"/>
      <c r="L52" s="516"/>
      <c r="M52" s="517"/>
      <c r="N52" s="264"/>
      <c r="O52" s="265" t="s">
        <v>245</v>
      </c>
      <c r="P52" s="266"/>
      <c r="Q52" s="267" t="s">
        <v>244</v>
      </c>
      <c r="R52" s="268"/>
      <c r="S52" s="317"/>
      <c r="T52" s="268"/>
      <c r="U52" s="318" t="s">
        <v>1</v>
      </c>
      <c r="V52" s="319" t="s">
        <v>268</v>
      </c>
      <c r="W52" s="319" t="s">
        <v>269</v>
      </c>
      <c r="X52" s="319" t="s">
        <v>270</v>
      </c>
      <c r="Y52" s="319" t="s">
        <v>271</v>
      </c>
      <c r="Z52" s="319" t="s">
        <v>252</v>
      </c>
      <c r="AA52" s="320" t="s">
        <v>253</v>
      </c>
      <c r="AB52" s="85"/>
      <c r="AC52" s="301"/>
      <c r="AD52" s="301"/>
      <c r="AE52" s="325"/>
      <c r="AF52" s="325"/>
      <c r="AG52" s="301"/>
      <c r="AH52" s="301"/>
      <c r="AI52" s="325"/>
      <c r="AJ52" s="325"/>
      <c r="AK52" s="301"/>
      <c r="AL52" s="301"/>
      <c r="AM52" s="301"/>
      <c r="AN52" s="301"/>
      <c r="AO52" s="325"/>
      <c r="AP52" s="301"/>
      <c r="AQ52" s="301"/>
      <c r="AR52" s="325"/>
      <c r="AS52" s="325"/>
      <c r="AT52" s="301"/>
      <c r="AU52" s="301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5"/>
      <c r="CY52" s="325"/>
      <c r="CZ52" s="325"/>
      <c r="DA52" s="325"/>
      <c r="DB52" s="325"/>
      <c r="DC52" s="325"/>
    </row>
    <row r="53" spans="1:49" ht="21" thickTop="1">
      <c r="A53" s="161">
        <v>16</v>
      </c>
      <c r="B53" s="161">
        <v>2</v>
      </c>
      <c r="C53" s="162"/>
      <c r="D53" s="163"/>
      <c r="E53" s="71"/>
      <c r="F53" s="72">
        <f>IF(H53&gt;0,G53,"")</f>
      </c>
      <c r="G53" s="73">
        <f>IF(K53&gt;L53,3,(IF(K53&lt;L53,0,1)))</f>
        <v>1</v>
      </c>
      <c r="H53" s="73">
        <f>(COUNTA(K53:L53))/2</f>
        <v>0</v>
      </c>
      <c r="I53" s="74">
        <f>IF(K53&gt;L53,1,0)</f>
        <v>0</v>
      </c>
      <c r="J53" s="75" t="str">
        <f>(U53)</f>
        <v>Marquez - Obregozo (TC)</v>
      </c>
      <c r="K53" s="76"/>
      <c r="L53" s="76"/>
      <c r="M53" s="77" t="str">
        <f>(U54)</f>
        <v>Ingaramo - Piñeiro (ND)</v>
      </c>
      <c r="N53" s="232">
        <f>IF(L53&gt;K53,1,0)</f>
        <v>0</v>
      </c>
      <c r="O53" s="233">
        <f>(COUNTA(K53:L53))/2</f>
        <v>0</v>
      </c>
      <c r="P53" s="233">
        <f>IF(L53&gt;K53,3,(IF(L53&lt;K53,0,1)))</f>
        <v>1</v>
      </c>
      <c r="Q53" s="234">
        <f>IF(O53&gt;0,P53,"")</f>
      </c>
      <c r="R53" s="235"/>
      <c r="S53" s="317"/>
      <c r="T53" s="235"/>
      <c r="U53" s="326" t="s">
        <v>224</v>
      </c>
      <c r="V53" s="83">
        <f>SUM(K53+K55)</f>
        <v>0</v>
      </c>
      <c r="W53" s="83">
        <f>SUM(L53+L55)</f>
        <v>0</v>
      </c>
      <c r="X53" s="83">
        <f>V53-W53</f>
        <v>0</v>
      </c>
      <c r="Y53" s="83">
        <f>SUM(F53,F55)</f>
        <v>0</v>
      </c>
      <c r="Z53" s="83">
        <f>SUM(H53,H55)</f>
        <v>0</v>
      </c>
      <c r="AA53" s="327">
        <f>IF(Z53&gt;0,RANK(AB53,$AB$53:$AB$55,),"")</f>
      </c>
      <c r="AB53" s="85">
        <f>IF(Z53&gt;0,(Y53*10000)+(X53*100)+V53,"")</f>
      </c>
      <c r="AE53" s="325"/>
      <c r="AF53" s="325"/>
      <c r="AI53" s="325"/>
      <c r="AJ53" s="325"/>
      <c r="AN53" s="301"/>
      <c r="AO53" s="325"/>
      <c r="AR53" s="325"/>
      <c r="AS53" s="325"/>
      <c r="AV53" s="325"/>
      <c r="AW53" s="325"/>
    </row>
    <row r="54" spans="1:49" ht="18.75">
      <c r="A54" s="92">
        <v>17</v>
      </c>
      <c r="B54" s="92">
        <v>2</v>
      </c>
      <c r="C54" s="93"/>
      <c r="D54" s="94"/>
      <c r="E54" s="71"/>
      <c r="F54" s="95">
        <f>IF(H54&gt;0,G54,"")</f>
      </c>
      <c r="G54" s="96">
        <f>IF(K54&gt;L54,3,(IF(K54&lt;L54,0,1)))</f>
        <v>1</v>
      </c>
      <c r="H54" s="96">
        <f>(COUNTA(K54:L54))/2</f>
        <v>0</v>
      </c>
      <c r="I54" s="97">
        <f>IF(K54&gt;L54,1,0)</f>
        <v>0</v>
      </c>
      <c r="J54" s="98" t="str">
        <f>U55</f>
        <v>Sarli - Ricciutti (TC)</v>
      </c>
      <c r="K54" s="95"/>
      <c r="L54" s="95"/>
      <c r="M54" s="99" t="str">
        <f>U54</f>
        <v>Ingaramo - Piñeiro (ND)</v>
      </c>
      <c r="N54" s="244">
        <f>IF(L54&gt;K54,1,0)</f>
        <v>0</v>
      </c>
      <c r="O54" s="245">
        <f>(COUNTA(K54:L54))/2</f>
        <v>0</v>
      </c>
      <c r="P54" s="245">
        <f>IF(L54&gt;K54,3,(IF(L54&lt;K54,0,1)))</f>
        <v>1</v>
      </c>
      <c r="Q54" s="246">
        <f>IF(O54&gt;0,P54,"")</f>
      </c>
      <c r="R54" s="247"/>
      <c r="S54" s="328"/>
      <c r="T54" s="247"/>
      <c r="U54" s="326" t="s">
        <v>220</v>
      </c>
      <c r="V54" s="104">
        <f>SUM(L53+L54)</f>
        <v>0</v>
      </c>
      <c r="W54" s="104">
        <f>SUM(K53+K54)</f>
        <v>0</v>
      </c>
      <c r="X54" s="104">
        <f>V54-W54</f>
        <v>0</v>
      </c>
      <c r="Y54" s="104">
        <f>SUM(Q53:Q54)</f>
        <v>0</v>
      </c>
      <c r="Z54" s="104">
        <f>SUM(O53:O54)</f>
        <v>0</v>
      </c>
      <c r="AA54" s="327">
        <f>IF(Z54&gt;0,RANK(AB54,$AB$53:$AB$55,),"")</f>
      </c>
      <c r="AB54" s="85">
        <f>IF(Z54&gt;0,(Y54*10000)+(X54*100)+V54,"")</f>
      </c>
      <c r="AE54" s="325"/>
      <c r="AF54" s="325"/>
      <c r="AI54" s="325"/>
      <c r="AJ54" s="325"/>
      <c r="AN54" s="301"/>
      <c r="AO54" s="325"/>
      <c r="AR54" s="325"/>
      <c r="AS54" s="325"/>
      <c r="AV54" s="325"/>
      <c r="AW54" s="325"/>
    </row>
    <row r="55" spans="1:50" ht="19.5" thickBot="1">
      <c r="A55" s="109">
        <v>18</v>
      </c>
      <c r="B55" s="109">
        <v>2</v>
      </c>
      <c r="C55" s="110"/>
      <c r="D55" s="111"/>
      <c r="E55" s="112"/>
      <c r="F55" s="113">
        <f>IF(H55&gt;0,G55,"")</f>
      </c>
      <c r="G55" s="114">
        <f>IF(K55&gt;L55,3,(IF(K55&lt;L55,0,1)))</f>
        <v>1</v>
      </c>
      <c r="H55" s="114">
        <f>(COUNTA(K55:L55))/2</f>
        <v>0</v>
      </c>
      <c r="I55" s="115">
        <f>IF(K55&gt;L55,1,0)</f>
        <v>0</v>
      </c>
      <c r="J55" s="116" t="str">
        <f>(U53)</f>
        <v>Marquez - Obregozo (TC)</v>
      </c>
      <c r="K55" s="117"/>
      <c r="L55" s="117"/>
      <c r="M55" s="118" t="str">
        <f>U55</f>
        <v>Sarli - Ricciutti (TC)</v>
      </c>
      <c r="N55" s="251">
        <f>IF(L55&gt;K55,1,0)</f>
        <v>0</v>
      </c>
      <c r="O55" s="252">
        <f>(COUNTA(K55:L55))/2</f>
        <v>0</v>
      </c>
      <c r="P55" s="252">
        <f>IF(L55&gt;K55,3,(IF(L55&lt;K55,0,1)))</f>
        <v>1</v>
      </c>
      <c r="Q55" s="253">
        <f>IF(O55&gt;0,P55,"")</f>
      </c>
      <c r="R55" s="235"/>
      <c r="S55" s="328"/>
      <c r="T55" s="235"/>
      <c r="U55" s="326" t="s">
        <v>225</v>
      </c>
      <c r="V55" s="104">
        <f>SUM(K54+L55)</f>
        <v>0</v>
      </c>
      <c r="W55" s="104">
        <f>SUM(L54+K55)</f>
        <v>0</v>
      </c>
      <c r="X55" s="104">
        <f>V55-W55</f>
        <v>0</v>
      </c>
      <c r="Y55" s="104">
        <f>SUM(F54,Q55)</f>
        <v>0</v>
      </c>
      <c r="Z55" s="104">
        <f>SUM(O55,H54)</f>
        <v>0</v>
      </c>
      <c r="AA55" s="327">
        <f>IF(Z55&gt;0,RANK(AB55,$AB$53:$AB$55,),"")</f>
      </c>
      <c r="AB55" s="85">
        <f>IF(Z55&gt;0,(Y55*10000)+(X55*100)+V55,"")</f>
      </c>
      <c r="AE55" s="325"/>
      <c r="AF55" s="325"/>
      <c r="AI55" s="325"/>
      <c r="AJ55" s="325"/>
      <c r="AN55" s="301"/>
      <c r="AO55" s="325"/>
      <c r="AR55" s="325"/>
      <c r="AS55" s="325"/>
      <c r="AV55" s="325"/>
      <c r="AW55" s="325"/>
      <c r="AX55" s="347"/>
    </row>
    <row r="56" spans="1:107" s="203" customFormat="1" ht="16.5" thickBot="1" thickTop="1">
      <c r="A56" s="330"/>
      <c r="B56" s="330"/>
      <c r="C56" s="331"/>
      <c r="D56" s="332"/>
      <c r="E56" s="330"/>
      <c r="F56" s="330"/>
      <c r="G56" s="330"/>
      <c r="H56" s="330"/>
      <c r="I56" s="330"/>
      <c r="J56" s="333"/>
      <c r="K56" s="333"/>
      <c r="L56" s="334"/>
      <c r="M56" s="333"/>
      <c r="N56" s="256"/>
      <c r="O56" s="256"/>
      <c r="P56" s="256"/>
      <c r="Q56" s="256"/>
      <c r="R56" s="256"/>
      <c r="S56" s="335"/>
      <c r="T56" s="256"/>
      <c r="U56" s="336"/>
      <c r="V56" s="336"/>
      <c r="W56" s="336"/>
      <c r="X56" s="336"/>
      <c r="Y56" s="336"/>
      <c r="Z56" s="336"/>
      <c r="AA56" s="337"/>
      <c r="AB56" s="85"/>
      <c r="AC56" s="301"/>
      <c r="AD56" s="301"/>
      <c r="AE56" s="325"/>
      <c r="AF56" s="325"/>
      <c r="AG56" s="301"/>
      <c r="AH56" s="301"/>
      <c r="AI56" s="325"/>
      <c r="AJ56" s="325"/>
      <c r="AK56" s="301"/>
      <c r="AL56" s="301"/>
      <c r="AM56" s="301"/>
      <c r="AN56" s="301"/>
      <c r="AO56" s="325"/>
      <c r="AP56" s="301"/>
      <c r="AQ56" s="301"/>
      <c r="AR56" s="325"/>
      <c r="AS56" s="325"/>
      <c r="AT56" s="301"/>
      <c r="AU56" s="301"/>
      <c r="AV56" s="325"/>
      <c r="AW56" s="325"/>
      <c r="AX56" s="325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5"/>
      <c r="BN56" s="325"/>
      <c r="BO56" s="325"/>
      <c r="BP56" s="325"/>
      <c r="BQ56" s="325"/>
      <c r="BR56" s="325"/>
      <c r="BS56" s="325"/>
      <c r="BT56" s="325"/>
      <c r="BU56" s="325"/>
      <c r="BV56" s="325"/>
      <c r="BW56" s="325"/>
      <c r="BX56" s="325"/>
      <c r="BY56" s="325"/>
      <c r="BZ56" s="325"/>
      <c r="CA56" s="325"/>
      <c r="CB56" s="325"/>
      <c r="CC56" s="325"/>
      <c r="CD56" s="325"/>
      <c r="CE56" s="325"/>
      <c r="CF56" s="325"/>
      <c r="CG56" s="325"/>
      <c r="CH56" s="325"/>
      <c r="CI56" s="325"/>
      <c r="CJ56" s="325"/>
      <c r="CK56" s="325"/>
      <c r="CL56" s="325"/>
      <c r="CM56" s="325"/>
      <c r="CN56" s="325"/>
      <c r="CO56" s="325"/>
      <c r="CP56" s="325"/>
      <c r="CQ56" s="325"/>
      <c r="CR56" s="325"/>
      <c r="CS56" s="325"/>
      <c r="CT56" s="325"/>
      <c r="CU56" s="325"/>
      <c r="CV56" s="325"/>
      <c r="CW56" s="325"/>
      <c r="CX56" s="325"/>
      <c r="CY56" s="325"/>
      <c r="CZ56" s="325"/>
      <c r="DA56" s="325"/>
      <c r="DB56" s="325"/>
      <c r="DC56" s="325"/>
    </row>
    <row r="57" spans="1:107" s="203" customFormat="1" ht="18.75">
      <c r="A57" s="330"/>
      <c r="B57" s="330"/>
      <c r="C57" s="331"/>
      <c r="D57" s="330"/>
      <c r="E57" s="330"/>
      <c r="F57" s="330"/>
      <c r="G57" s="330"/>
      <c r="H57" s="330"/>
      <c r="I57" s="330"/>
      <c r="J57" s="333"/>
      <c r="K57" s="333"/>
      <c r="L57" s="334"/>
      <c r="M57" s="333"/>
      <c r="N57" s="256"/>
      <c r="O57" s="256"/>
      <c r="P57" s="256"/>
      <c r="Q57" s="256"/>
      <c r="R57" s="256"/>
      <c r="S57" s="335"/>
      <c r="T57" s="138"/>
      <c r="U57" s="338" t="s">
        <v>317</v>
      </c>
      <c r="V57" s="518">
        <f ca="1">IF(AB57&gt;0,INDIRECT(CONCATENATE("U",MATCH(1,AA53:AA55,0)+ROW(U52))),"")</f>
      </c>
      <c r="W57" s="518"/>
      <c r="X57" s="519"/>
      <c r="Y57" s="339"/>
      <c r="Z57" s="339"/>
      <c r="AA57" s="339"/>
      <c r="AB57" s="85">
        <f>SUM(Z53:Z55)</f>
        <v>0</v>
      </c>
      <c r="AC57" s="301"/>
      <c r="AD57" s="301"/>
      <c r="AE57" s="325"/>
      <c r="AF57" s="325"/>
      <c r="AG57" s="301"/>
      <c r="AH57" s="301"/>
      <c r="AI57" s="325"/>
      <c r="AJ57" s="325"/>
      <c r="AK57" s="301"/>
      <c r="AL57" s="301"/>
      <c r="AM57" s="301"/>
      <c r="AN57" s="301"/>
      <c r="AO57" s="325"/>
      <c r="AP57" s="301"/>
      <c r="AQ57" s="301"/>
      <c r="AR57" s="325"/>
      <c r="AS57" s="325"/>
      <c r="AT57" s="301"/>
      <c r="AU57" s="301"/>
      <c r="AV57" s="325"/>
      <c r="AW57" s="325"/>
      <c r="AX57" s="325"/>
      <c r="AY57" s="325"/>
      <c r="AZ57" s="325"/>
      <c r="BA57" s="325"/>
      <c r="BB57" s="325"/>
      <c r="BC57" s="325"/>
      <c r="BD57" s="325"/>
      <c r="BE57" s="325"/>
      <c r="BF57" s="325"/>
      <c r="BG57" s="325"/>
      <c r="BH57" s="325"/>
      <c r="BI57" s="325"/>
      <c r="BJ57" s="325"/>
      <c r="BK57" s="325"/>
      <c r="BL57" s="325"/>
      <c r="BM57" s="325"/>
      <c r="BN57" s="325"/>
      <c r="BO57" s="325"/>
      <c r="BP57" s="325"/>
      <c r="BQ57" s="325"/>
      <c r="BR57" s="325"/>
      <c r="BS57" s="325"/>
      <c r="BT57" s="325"/>
      <c r="BU57" s="325"/>
      <c r="BV57" s="325"/>
      <c r="BW57" s="325"/>
      <c r="BX57" s="325"/>
      <c r="BY57" s="325"/>
      <c r="BZ57" s="325"/>
      <c r="CA57" s="325"/>
      <c r="CB57" s="325"/>
      <c r="CC57" s="325"/>
      <c r="CD57" s="325"/>
      <c r="CE57" s="325"/>
      <c r="CF57" s="325"/>
      <c r="CG57" s="325"/>
      <c r="CH57" s="325"/>
      <c r="CI57" s="325"/>
      <c r="CJ57" s="325"/>
      <c r="CK57" s="325"/>
      <c r="CL57" s="325"/>
      <c r="CM57" s="325"/>
      <c r="CN57" s="325"/>
      <c r="CO57" s="325"/>
      <c r="CP57" s="325"/>
      <c r="CQ57" s="325"/>
      <c r="CR57" s="325"/>
      <c r="CS57" s="325"/>
      <c r="CT57" s="325"/>
      <c r="CU57" s="325"/>
      <c r="CV57" s="325"/>
      <c r="CW57" s="325"/>
      <c r="CX57" s="325"/>
      <c r="CY57" s="325"/>
      <c r="CZ57" s="325"/>
      <c r="DA57" s="325"/>
      <c r="DB57" s="325"/>
      <c r="DC57" s="325"/>
    </row>
    <row r="58" spans="1:107" s="203" customFormat="1" ht="19.5" thickBot="1">
      <c r="A58" s="310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S58" s="325"/>
      <c r="T58" s="85"/>
      <c r="U58" s="342" t="s">
        <v>318</v>
      </c>
      <c r="V58" s="520">
        <f ca="1">IF(AB57&gt;0,INDIRECT(CONCATENATE("U",MATCH(2,AA53:AA55,0)+ROW(U52))),"")</f>
      </c>
      <c r="W58" s="520"/>
      <c r="X58" s="521"/>
      <c r="Y58" s="339"/>
      <c r="Z58" s="339"/>
      <c r="AA58" s="339"/>
      <c r="AB58" s="85"/>
      <c r="AC58" s="301"/>
      <c r="AD58" s="301"/>
      <c r="AE58" s="325"/>
      <c r="AF58" s="325"/>
      <c r="AG58" s="301"/>
      <c r="AH58" s="301"/>
      <c r="AI58" s="325"/>
      <c r="AJ58" s="325"/>
      <c r="AK58" s="301"/>
      <c r="AL58" s="301"/>
      <c r="AM58" s="301"/>
      <c r="AN58" s="301"/>
      <c r="AO58" s="325"/>
      <c r="AP58" s="301"/>
      <c r="AQ58" s="301"/>
      <c r="AR58" s="325"/>
      <c r="AS58" s="325"/>
      <c r="AT58" s="301"/>
      <c r="AU58" s="301"/>
      <c r="AV58" s="325"/>
      <c r="AW58" s="325"/>
      <c r="AX58" s="325"/>
      <c r="AY58" s="325"/>
      <c r="AZ58" s="325"/>
      <c r="BA58" s="325"/>
      <c r="BB58" s="325"/>
      <c r="BC58" s="325"/>
      <c r="BD58" s="325"/>
      <c r="BE58" s="325"/>
      <c r="BF58" s="325"/>
      <c r="BG58" s="325"/>
      <c r="BH58" s="325"/>
      <c r="BI58" s="325"/>
      <c r="BJ58" s="325"/>
      <c r="BK58" s="325"/>
      <c r="BL58" s="325"/>
      <c r="BM58" s="325"/>
      <c r="BN58" s="325"/>
      <c r="BO58" s="325"/>
      <c r="BP58" s="325"/>
      <c r="BQ58" s="325"/>
      <c r="BR58" s="325"/>
      <c r="BS58" s="325"/>
      <c r="BT58" s="325"/>
      <c r="BU58" s="325"/>
      <c r="BV58" s="325"/>
      <c r="BW58" s="325"/>
      <c r="BX58" s="325"/>
      <c r="BY58" s="325"/>
      <c r="BZ58" s="325"/>
      <c r="CA58" s="325"/>
      <c r="CB58" s="325"/>
      <c r="CC58" s="325"/>
      <c r="CD58" s="325"/>
      <c r="CE58" s="325"/>
      <c r="CF58" s="325"/>
      <c r="CG58" s="325"/>
      <c r="CH58" s="325"/>
      <c r="CI58" s="325"/>
      <c r="CJ58" s="325"/>
      <c r="CK58" s="325"/>
      <c r="CL58" s="325"/>
      <c r="CM58" s="325"/>
      <c r="CN58" s="325"/>
      <c r="CO58" s="325"/>
      <c r="CP58" s="325"/>
      <c r="CQ58" s="325"/>
      <c r="CR58" s="325"/>
      <c r="CS58" s="325"/>
      <c r="CT58" s="325"/>
      <c r="CU58" s="325"/>
      <c r="CV58" s="325"/>
      <c r="CW58" s="325"/>
      <c r="CX58" s="325"/>
      <c r="CY58" s="325"/>
      <c r="CZ58" s="325"/>
      <c r="DA58" s="325"/>
      <c r="DB58" s="325"/>
      <c r="DC58" s="325"/>
    </row>
    <row r="59" s="301" customFormat="1" ht="15">
      <c r="AE59" s="325"/>
    </row>
    <row r="60" spans="1:107" s="203" customFormat="1" ht="30" customHeight="1">
      <c r="A60" s="303"/>
      <c r="B60" s="301"/>
      <c r="C60" s="301"/>
      <c r="D60" s="302"/>
      <c r="E60" s="301"/>
      <c r="F60" s="301"/>
      <c r="G60" s="301"/>
      <c r="H60" s="301"/>
      <c r="I60" s="301"/>
      <c r="J60" s="302"/>
      <c r="K60" s="304" t="s">
        <v>328</v>
      </c>
      <c r="L60" s="302"/>
      <c r="M60" s="301"/>
      <c r="N60" s="305"/>
      <c r="O60" s="305"/>
      <c r="P60" s="305"/>
      <c r="Q60" s="305"/>
      <c r="R60" s="305"/>
      <c r="S60" s="305"/>
      <c r="T60" s="306"/>
      <c r="U60" s="362"/>
      <c r="V60" s="301"/>
      <c r="W60" s="301"/>
      <c r="X60" s="301"/>
      <c r="Y60" s="301"/>
      <c r="Z60" s="301"/>
      <c r="AA60" s="301"/>
      <c r="AB60" s="301"/>
      <c r="AC60" s="301"/>
      <c r="AD60" s="301"/>
      <c r="AE60" s="325"/>
      <c r="AF60" s="325"/>
      <c r="AG60" s="301"/>
      <c r="AH60" s="301"/>
      <c r="AI60" s="325"/>
      <c r="AJ60" s="325"/>
      <c r="AK60" s="301"/>
      <c r="AL60" s="301"/>
      <c r="AM60" s="301"/>
      <c r="AN60" s="301"/>
      <c r="AO60" s="325"/>
      <c r="AP60" s="301"/>
      <c r="AQ60" s="301"/>
      <c r="AR60" s="325"/>
      <c r="AS60" s="325"/>
      <c r="AT60" s="301"/>
      <c r="AU60" s="301"/>
      <c r="AV60" s="325"/>
      <c r="AW60" s="325"/>
      <c r="AX60" s="325"/>
      <c r="AY60" s="325"/>
      <c r="AZ60" s="325"/>
      <c r="BA60" s="325"/>
      <c r="BB60" s="325"/>
      <c r="BC60" s="325"/>
      <c r="BD60" s="325"/>
      <c r="BE60" s="325"/>
      <c r="BF60" s="325"/>
      <c r="BG60" s="325"/>
      <c r="BH60" s="325"/>
      <c r="BI60" s="325"/>
      <c r="BJ60" s="325"/>
      <c r="BK60" s="325"/>
      <c r="BL60" s="325"/>
      <c r="BM60" s="325"/>
      <c r="BN60" s="325"/>
      <c r="BO60" s="325"/>
      <c r="BP60" s="325"/>
      <c r="BQ60" s="325"/>
      <c r="BR60" s="325"/>
      <c r="BS60" s="325"/>
      <c r="BT60" s="325"/>
      <c r="BU60" s="325"/>
      <c r="BV60" s="325"/>
      <c r="BW60" s="325"/>
      <c r="BX60" s="325"/>
      <c r="BY60" s="325"/>
      <c r="BZ60" s="325"/>
      <c r="CA60" s="325"/>
      <c r="CB60" s="325"/>
      <c r="CC60" s="325"/>
      <c r="CD60" s="325"/>
      <c r="CE60" s="325"/>
      <c r="CF60" s="325"/>
      <c r="CG60" s="325"/>
      <c r="CH60" s="325"/>
      <c r="CI60" s="325"/>
      <c r="CJ60" s="325"/>
      <c r="CK60" s="325"/>
      <c r="CL60" s="325"/>
      <c r="CM60" s="325"/>
      <c r="CN60" s="325"/>
      <c r="CO60" s="325"/>
      <c r="CP60" s="325"/>
      <c r="CQ60" s="325"/>
      <c r="CR60" s="325"/>
      <c r="CS60" s="325"/>
      <c r="CT60" s="325"/>
      <c r="CU60" s="325"/>
      <c r="CV60" s="325"/>
      <c r="CW60" s="325"/>
      <c r="CX60" s="325"/>
      <c r="CY60" s="325"/>
      <c r="CZ60" s="325"/>
      <c r="DA60" s="325"/>
      <c r="DB60" s="325"/>
      <c r="DC60" s="325"/>
    </row>
    <row r="61" spans="1:107" s="203" customFormat="1" ht="15.75" thickBot="1">
      <c r="A61" s="344"/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8"/>
      <c r="V61" s="301"/>
      <c r="W61" s="301"/>
      <c r="X61" s="301"/>
      <c r="Y61" s="301"/>
      <c r="Z61" s="301"/>
      <c r="AA61" s="301"/>
      <c r="AB61" s="301"/>
      <c r="AC61" s="301"/>
      <c r="AD61" s="301"/>
      <c r="AE61" s="325"/>
      <c r="AF61" s="325"/>
      <c r="AG61" s="301"/>
      <c r="AH61" s="301"/>
      <c r="AI61" s="325"/>
      <c r="AJ61" s="325"/>
      <c r="AK61" s="301"/>
      <c r="AL61" s="301"/>
      <c r="AM61" s="301"/>
      <c r="AN61" s="301"/>
      <c r="AO61" s="325"/>
      <c r="AP61" s="301"/>
      <c r="AQ61" s="301"/>
      <c r="AR61" s="325"/>
      <c r="AS61" s="325"/>
      <c r="AT61" s="301"/>
      <c r="AU61" s="301"/>
      <c r="AV61" s="325"/>
      <c r="AW61" s="325"/>
      <c r="AX61" s="325"/>
      <c r="AY61" s="325"/>
      <c r="AZ61" s="325"/>
      <c r="BA61" s="325"/>
      <c r="BB61" s="325"/>
      <c r="BC61" s="325"/>
      <c r="BD61" s="325"/>
      <c r="BE61" s="325"/>
      <c r="BF61" s="325"/>
      <c r="BG61" s="325"/>
      <c r="BH61" s="325"/>
      <c r="BI61" s="325"/>
      <c r="BJ61" s="325"/>
      <c r="BK61" s="325"/>
      <c r="BL61" s="325"/>
      <c r="BM61" s="325"/>
      <c r="BN61" s="325"/>
      <c r="BO61" s="325"/>
      <c r="BP61" s="325"/>
      <c r="BQ61" s="325"/>
      <c r="BR61" s="325"/>
      <c r="BS61" s="325"/>
      <c r="BT61" s="325"/>
      <c r="BU61" s="325"/>
      <c r="BV61" s="325"/>
      <c r="BW61" s="325"/>
      <c r="BX61" s="325"/>
      <c r="BY61" s="325"/>
      <c r="BZ61" s="325"/>
      <c r="CA61" s="325"/>
      <c r="CB61" s="325"/>
      <c r="CC61" s="325"/>
      <c r="CD61" s="325"/>
      <c r="CE61" s="325"/>
      <c r="CF61" s="325"/>
      <c r="CG61" s="325"/>
      <c r="CH61" s="325"/>
      <c r="CI61" s="325"/>
      <c r="CJ61" s="325"/>
      <c r="CK61" s="325"/>
      <c r="CL61" s="325"/>
      <c r="CM61" s="325"/>
      <c r="CN61" s="325"/>
      <c r="CO61" s="325"/>
      <c r="CP61" s="325"/>
      <c r="CQ61" s="325"/>
      <c r="CR61" s="325"/>
      <c r="CS61" s="325"/>
      <c r="CT61" s="325"/>
      <c r="CU61" s="325"/>
      <c r="CV61" s="325"/>
      <c r="CW61" s="325"/>
      <c r="CX61" s="325"/>
      <c r="CY61" s="325"/>
      <c r="CZ61" s="325"/>
      <c r="DA61" s="325"/>
      <c r="DB61" s="325"/>
      <c r="DC61" s="325"/>
    </row>
    <row r="62" spans="1:107" s="203" customFormat="1" ht="39" thickBot="1" thickTop="1">
      <c r="A62" s="313" t="s">
        <v>240</v>
      </c>
      <c r="B62" s="314" t="s">
        <v>241</v>
      </c>
      <c r="C62" s="315" t="s">
        <v>242</v>
      </c>
      <c r="D62" s="313" t="s">
        <v>243</v>
      </c>
      <c r="E62" s="313"/>
      <c r="F62" s="313" t="s">
        <v>244</v>
      </c>
      <c r="G62" s="313"/>
      <c r="H62" s="316" t="s">
        <v>245</v>
      </c>
      <c r="I62" s="313"/>
      <c r="J62" s="515" t="s">
        <v>246</v>
      </c>
      <c r="K62" s="516"/>
      <c r="L62" s="516"/>
      <c r="M62" s="517"/>
      <c r="N62" s="363"/>
      <c r="O62" s="364" t="s">
        <v>245</v>
      </c>
      <c r="P62" s="55"/>
      <c r="Q62" s="56" t="s">
        <v>244</v>
      </c>
      <c r="R62" s="57"/>
      <c r="S62" s="365"/>
      <c r="T62" s="57"/>
      <c r="U62" s="318" t="s">
        <v>1</v>
      </c>
      <c r="V62" s="319" t="s">
        <v>268</v>
      </c>
      <c r="W62" s="319" t="s">
        <v>269</v>
      </c>
      <c r="X62" s="319" t="s">
        <v>270</v>
      </c>
      <c r="Y62" s="319" t="s">
        <v>271</v>
      </c>
      <c r="Z62" s="319" t="s">
        <v>252</v>
      </c>
      <c r="AA62" s="320" t="s">
        <v>253</v>
      </c>
      <c r="AB62" s="85"/>
      <c r="AC62" s="301"/>
      <c r="AD62" s="301"/>
      <c r="AE62" s="325"/>
      <c r="AF62" s="325"/>
      <c r="AG62" s="301"/>
      <c r="AH62" s="301"/>
      <c r="AI62" s="325"/>
      <c r="AJ62" s="325"/>
      <c r="AK62" s="301"/>
      <c r="AL62" s="301"/>
      <c r="AM62" s="301"/>
      <c r="AN62" s="301"/>
      <c r="AO62" s="325"/>
      <c r="AP62" s="301"/>
      <c r="AQ62" s="301"/>
      <c r="AR62" s="325"/>
      <c r="AS62" s="325"/>
      <c r="AT62" s="301"/>
      <c r="AU62" s="301"/>
      <c r="AV62" s="325"/>
      <c r="AW62" s="325"/>
      <c r="AX62" s="325"/>
      <c r="AY62" s="325"/>
      <c r="AZ62" s="325"/>
      <c r="BA62" s="325"/>
      <c r="BB62" s="325"/>
      <c r="BC62" s="325"/>
      <c r="BD62" s="325"/>
      <c r="BE62" s="325"/>
      <c r="BF62" s="325"/>
      <c r="BG62" s="325"/>
      <c r="BH62" s="325"/>
      <c r="BI62" s="325"/>
      <c r="BJ62" s="325"/>
      <c r="BK62" s="325"/>
      <c r="BL62" s="325"/>
      <c r="BM62" s="325"/>
      <c r="BN62" s="325"/>
      <c r="BO62" s="325"/>
      <c r="BP62" s="325"/>
      <c r="BQ62" s="325"/>
      <c r="BR62" s="325"/>
      <c r="BS62" s="325"/>
      <c r="BT62" s="325"/>
      <c r="BU62" s="325"/>
      <c r="BV62" s="325"/>
      <c r="BW62" s="325"/>
      <c r="BX62" s="325"/>
      <c r="BY62" s="325"/>
      <c r="BZ62" s="325"/>
      <c r="CA62" s="325"/>
      <c r="CB62" s="325"/>
      <c r="CC62" s="325"/>
      <c r="CD62" s="325"/>
      <c r="CE62" s="325"/>
      <c r="CF62" s="325"/>
      <c r="CG62" s="325"/>
      <c r="CH62" s="325"/>
      <c r="CI62" s="325"/>
      <c r="CJ62" s="325"/>
      <c r="CK62" s="325"/>
      <c r="CL62" s="325"/>
      <c r="CM62" s="325"/>
      <c r="CN62" s="325"/>
      <c r="CO62" s="325"/>
      <c r="CP62" s="325"/>
      <c r="CQ62" s="325"/>
      <c r="CR62" s="325"/>
      <c r="CS62" s="325"/>
      <c r="CT62" s="325"/>
      <c r="CU62" s="325"/>
      <c r="CV62" s="325"/>
      <c r="CW62" s="325"/>
      <c r="CX62" s="325"/>
      <c r="CY62" s="325"/>
      <c r="CZ62" s="325"/>
      <c r="DA62" s="325"/>
      <c r="DB62" s="325"/>
      <c r="DC62" s="325"/>
    </row>
    <row r="63" spans="1:107" s="203" customFormat="1" ht="15">
      <c r="A63" s="160">
        <v>19</v>
      </c>
      <c r="B63" s="161">
        <v>3</v>
      </c>
      <c r="C63" s="162"/>
      <c r="D63" s="163"/>
      <c r="E63" s="164"/>
      <c r="F63" s="76">
        <f aca="true" t="shared" si="0" ref="F63:F68">IF(H63&gt;0,G63,"")</f>
      </c>
      <c r="G63" s="165">
        <f aca="true" t="shared" si="1" ref="G63:G68">IF(K63&gt;L63,2,(IF(K63&lt;L63,0,1)))</f>
        <v>1</v>
      </c>
      <c r="H63" s="165">
        <f aca="true" t="shared" si="2" ref="H63:H68">(COUNTA(K63:L63))/2</f>
        <v>0</v>
      </c>
      <c r="I63" s="166">
        <f aca="true" t="shared" si="3" ref="I63:I68">IF(K63&gt;L63,1,0)</f>
        <v>0</v>
      </c>
      <c r="J63" s="75" t="str">
        <f>(U63)</f>
        <v>Mosconi - Montenegro (CB)</v>
      </c>
      <c r="K63" s="76"/>
      <c r="L63" s="76"/>
      <c r="M63" s="77" t="str">
        <f>(U64)</f>
        <v>Bayardo - Veliz (LP - Bs As)</v>
      </c>
      <c r="N63" s="76">
        <f aca="true" t="shared" si="4" ref="N63:N68">IF(L63&gt;K63,1,0)</f>
        <v>0</v>
      </c>
      <c r="O63" s="77">
        <f aca="true" t="shared" si="5" ref="O63:O68">(COUNTA(K63:L63))/2</f>
        <v>0</v>
      </c>
      <c r="P63" s="167">
        <f aca="true" t="shared" si="6" ref="P63:P68">IF(L63&gt;K63,2,(IF(L63&lt;K63,0,1)))</f>
        <v>1</v>
      </c>
      <c r="Q63" s="167">
        <f aca="true" t="shared" si="7" ref="Q63:Q68">IF(O63&gt;0,P63,"")</f>
      </c>
      <c r="R63" s="168"/>
      <c r="S63" s="335"/>
      <c r="T63" s="169"/>
      <c r="U63" s="82" t="s">
        <v>232</v>
      </c>
      <c r="V63" s="83">
        <f>SUM(K63+K65+L67)</f>
        <v>0</v>
      </c>
      <c r="W63" s="83">
        <f>SUM(L63+L65+K67)</f>
        <v>0</v>
      </c>
      <c r="X63" s="83">
        <f>V63-W63</f>
        <v>0</v>
      </c>
      <c r="Y63" s="83">
        <f>SUM(F63,F65,Q67)</f>
        <v>0</v>
      </c>
      <c r="Z63" s="83">
        <f>SUM(H63,H65,O67)</f>
        <v>0</v>
      </c>
      <c r="AA63" s="84">
        <f>IF(Z63&gt;0,RANK(AB63,$AB$24:$AB$27,),"")</f>
      </c>
      <c r="AB63" s="85">
        <f>IF(Z63&gt;0,(Y63*10000)+(X63*100)+V63,"")</f>
      </c>
      <c r="AC63" s="325"/>
      <c r="AD63" s="301"/>
      <c r="AE63" s="325"/>
      <c r="AF63" s="325"/>
      <c r="AG63" s="301"/>
      <c r="AH63" s="301"/>
      <c r="AI63" s="325"/>
      <c r="AJ63" s="325"/>
      <c r="AK63" s="301"/>
      <c r="AL63" s="301"/>
      <c r="AM63" s="301"/>
      <c r="AN63" s="301"/>
      <c r="AO63" s="325"/>
      <c r="AP63" s="301"/>
      <c r="AQ63" s="301"/>
      <c r="AR63" s="325"/>
      <c r="AS63" s="325"/>
      <c r="AT63" s="301"/>
      <c r="AU63" s="301"/>
      <c r="AV63" s="325"/>
      <c r="AW63" s="325"/>
      <c r="AX63" s="325"/>
      <c r="AY63" s="325"/>
      <c r="AZ63" s="325"/>
      <c r="BA63" s="325"/>
      <c r="BB63" s="325"/>
      <c r="BC63" s="325"/>
      <c r="BD63" s="325"/>
      <c r="BE63" s="325"/>
      <c r="BF63" s="325"/>
      <c r="BG63" s="325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  <c r="BT63" s="325"/>
      <c r="BU63" s="325"/>
      <c r="BV63" s="325"/>
      <c r="BW63" s="325"/>
      <c r="BX63" s="325"/>
      <c r="BY63" s="325"/>
      <c r="BZ63" s="325"/>
      <c r="CA63" s="325"/>
      <c r="CB63" s="325"/>
      <c r="CC63" s="325"/>
      <c r="CD63" s="325"/>
      <c r="CE63" s="325"/>
      <c r="CF63" s="325"/>
      <c r="CG63" s="325"/>
      <c r="CH63" s="325"/>
      <c r="CI63" s="325"/>
      <c r="CJ63" s="325"/>
      <c r="CK63" s="325"/>
      <c r="CL63" s="325"/>
      <c r="CM63" s="325"/>
      <c r="CN63" s="325"/>
      <c r="CO63" s="325"/>
      <c r="CP63" s="325"/>
      <c r="CQ63" s="325"/>
      <c r="CR63" s="325"/>
      <c r="CS63" s="325"/>
      <c r="CT63" s="325"/>
      <c r="CU63" s="325"/>
      <c r="CV63" s="325"/>
      <c r="CW63" s="325"/>
      <c r="CX63" s="325"/>
      <c r="CY63" s="325"/>
      <c r="CZ63" s="325"/>
      <c r="DA63" s="325"/>
      <c r="DB63" s="325"/>
      <c r="DC63" s="325"/>
    </row>
    <row r="64" spans="1:107" s="203" customFormat="1" ht="15.75" thickBot="1">
      <c r="A64" s="170">
        <v>20</v>
      </c>
      <c r="B64" s="171">
        <v>3</v>
      </c>
      <c r="C64" s="172"/>
      <c r="D64" s="173"/>
      <c r="E64" s="112"/>
      <c r="F64" s="113">
        <f t="shared" si="0"/>
      </c>
      <c r="G64" s="114">
        <f t="shared" si="1"/>
        <v>1</v>
      </c>
      <c r="H64" s="114">
        <f t="shared" si="2"/>
        <v>0</v>
      </c>
      <c r="I64" s="115">
        <f t="shared" si="3"/>
        <v>0</v>
      </c>
      <c r="J64" s="116" t="str">
        <f>U65</f>
        <v>Jimenez - Lupi (CB)</v>
      </c>
      <c r="K64" s="113"/>
      <c r="L64" s="113"/>
      <c r="M64" s="118" t="str">
        <f>U66</f>
        <v>Curciarello - Carbajal Torres (LP - TC) </v>
      </c>
      <c r="N64" s="95">
        <f t="shared" si="4"/>
        <v>0</v>
      </c>
      <c r="O64" s="99">
        <f t="shared" si="5"/>
        <v>0</v>
      </c>
      <c r="P64" s="167">
        <f t="shared" si="6"/>
        <v>1</v>
      </c>
      <c r="Q64" s="167">
        <f t="shared" si="7"/>
      </c>
      <c r="R64" s="174"/>
      <c r="S64" s="335"/>
      <c r="T64" s="175"/>
      <c r="U64" s="82" t="s">
        <v>238</v>
      </c>
      <c r="V64" s="104">
        <f>SUM(L63+L66+K68)</f>
        <v>0</v>
      </c>
      <c r="W64" s="104">
        <f>SUM(K63+K66+L68)</f>
        <v>0</v>
      </c>
      <c r="X64" s="104">
        <f>V64-W64</f>
        <v>0</v>
      </c>
      <c r="Y64" s="104">
        <f>SUM(F68,Q63,Q66)</f>
        <v>0</v>
      </c>
      <c r="Z64" s="104">
        <f>SUM(H68,O63,O66)</f>
        <v>0</v>
      </c>
      <c r="AA64" s="84">
        <f>IF(Z64&gt;0,RANK(AB64,$AB$24:$AB$27,),"")</f>
      </c>
      <c r="AB64" s="85">
        <f>IF(Z64&gt;0,(Y64*10000)+(X64*100)+V64,"")</f>
      </c>
      <c r="AC64" s="325"/>
      <c r="AD64" s="301"/>
      <c r="AE64" s="325"/>
      <c r="AF64" s="325"/>
      <c r="AG64" s="301"/>
      <c r="AH64" s="301"/>
      <c r="AI64" s="325"/>
      <c r="AJ64" s="325"/>
      <c r="AK64" s="301"/>
      <c r="AL64" s="301"/>
      <c r="AM64" s="301"/>
      <c r="AN64" s="301"/>
      <c r="AO64" s="325"/>
      <c r="AP64" s="301"/>
      <c r="AQ64" s="301"/>
      <c r="AR64" s="325"/>
      <c r="AS64" s="325"/>
      <c r="AT64" s="301"/>
      <c r="AU64" s="301"/>
      <c r="AV64" s="325"/>
      <c r="AW64" s="325"/>
      <c r="AX64" s="325"/>
      <c r="AY64" s="325"/>
      <c r="AZ64" s="325"/>
      <c r="BA64" s="325"/>
      <c r="BB64" s="325"/>
      <c r="BC64" s="325"/>
      <c r="BD64" s="325"/>
      <c r="BE64" s="325"/>
      <c r="BF64" s="325"/>
      <c r="BG64" s="325"/>
      <c r="BH64" s="325"/>
      <c r="BI64" s="325"/>
      <c r="BJ64" s="325"/>
      <c r="BK64" s="325"/>
      <c r="BL64" s="325"/>
      <c r="BM64" s="325"/>
      <c r="BN64" s="325"/>
      <c r="BO64" s="325"/>
      <c r="BP64" s="325"/>
      <c r="BQ64" s="325"/>
      <c r="BR64" s="325"/>
      <c r="BS64" s="325"/>
      <c r="BT64" s="325"/>
      <c r="BU64" s="325"/>
      <c r="BV64" s="325"/>
      <c r="BW64" s="325"/>
      <c r="BX64" s="325"/>
      <c r="BY64" s="325"/>
      <c r="BZ64" s="325"/>
      <c r="CA64" s="325"/>
      <c r="CB64" s="325"/>
      <c r="CC64" s="325"/>
      <c r="CD64" s="325"/>
      <c r="CE64" s="325"/>
      <c r="CF64" s="325"/>
      <c r="CG64" s="325"/>
      <c r="CH64" s="325"/>
      <c r="CI64" s="325"/>
      <c r="CJ64" s="325"/>
      <c r="CK64" s="325"/>
      <c r="CL64" s="325"/>
      <c r="CM64" s="325"/>
      <c r="CN64" s="325"/>
      <c r="CO64" s="325"/>
      <c r="CP64" s="325"/>
      <c r="CQ64" s="325"/>
      <c r="CR64" s="325"/>
      <c r="CS64" s="325"/>
      <c r="CT64" s="325"/>
      <c r="CU64" s="325"/>
      <c r="CV64" s="325"/>
      <c r="CW64" s="325"/>
      <c r="CX64" s="325"/>
      <c r="CY64" s="325"/>
      <c r="CZ64" s="325"/>
      <c r="DA64" s="325"/>
      <c r="DB64" s="325"/>
      <c r="DC64" s="325"/>
    </row>
    <row r="65" spans="1:107" s="203" customFormat="1" ht="15.75" thickBot="1">
      <c r="A65" s="176">
        <v>21</v>
      </c>
      <c r="B65" s="177">
        <v>3</v>
      </c>
      <c r="C65" s="178"/>
      <c r="D65" s="179"/>
      <c r="E65" s="164"/>
      <c r="F65" s="76">
        <f t="shared" si="0"/>
      </c>
      <c r="G65" s="165">
        <f t="shared" si="1"/>
        <v>1</v>
      </c>
      <c r="H65" s="165">
        <f t="shared" si="2"/>
        <v>0</v>
      </c>
      <c r="I65" s="166">
        <f t="shared" si="3"/>
        <v>0</v>
      </c>
      <c r="J65" s="75" t="str">
        <f>(U63)</f>
        <v>Mosconi - Montenegro (CB)</v>
      </c>
      <c r="K65" s="76"/>
      <c r="L65" s="76"/>
      <c r="M65" s="77" t="str">
        <f>U65</f>
        <v>Jimenez - Lupi (CB)</v>
      </c>
      <c r="N65" s="117">
        <f t="shared" si="4"/>
        <v>0</v>
      </c>
      <c r="O65" s="118">
        <f t="shared" si="5"/>
        <v>0</v>
      </c>
      <c r="P65" s="167">
        <f t="shared" si="6"/>
        <v>1</v>
      </c>
      <c r="Q65" s="167">
        <f t="shared" si="7"/>
      </c>
      <c r="R65" s="180"/>
      <c r="S65" s="335"/>
      <c r="T65" s="181"/>
      <c r="U65" s="82" t="s">
        <v>227</v>
      </c>
      <c r="V65" s="104">
        <f>SUM(K64+L65+L68)</f>
        <v>0</v>
      </c>
      <c r="W65" s="104">
        <f>SUM(L64+K65+K68)</f>
        <v>0</v>
      </c>
      <c r="X65" s="104">
        <f>V65-W65</f>
        <v>0</v>
      </c>
      <c r="Y65" s="104">
        <f>SUM(F64,Q65,Q68)</f>
        <v>0</v>
      </c>
      <c r="Z65" s="104">
        <f>SUM(H64,O65,O68)</f>
        <v>0</v>
      </c>
      <c r="AA65" s="84">
        <f>IF(Z65&gt;0,RANK(AB65,$AB$24:$AB$27,),"")</f>
      </c>
      <c r="AB65" s="85">
        <f>IF(Z65&gt;0,(Y65*10000)+(X65*100)+V65,"")</f>
      </c>
      <c r="AC65" s="325"/>
      <c r="AD65" s="301"/>
      <c r="AE65" s="325"/>
      <c r="AF65" s="325"/>
      <c r="AG65" s="301"/>
      <c r="AH65" s="301"/>
      <c r="AI65" s="325"/>
      <c r="AJ65" s="325"/>
      <c r="AK65" s="301"/>
      <c r="AL65" s="301"/>
      <c r="AM65" s="301"/>
      <c r="AN65" s="301"/>
      <c r="AO65" s="325"/>
      <c r="AP65" s="301"/>
      <c r="AQ65" s="301"/>
      <c r="AR65" s="325"/>
      <c r="AS65" s="325"/>
      <c r="AT65" s="301"/>
      <c r="AU65" s="301"/>
      <c r="AV65" s="325"/>
      <c r="AW65" s="325"/>
      <c r="AX65" s="325"/>
      <c r="AY65" s="325"/>
      <c r="AZ65" s="325"/>
      <c r="BA65" s="325"/>
      <c r="BB65" s="325"/>
      <c r="BC65" s="325"/>
      <c r="BD65" s="325"/>
      <c r="BE65" s="325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  <c r="CB65" s="325"/>
      <c r="CC65" s="325"/>
      <c r="CD65" s="325"/>
      <c r="CE65" s="325"/>
      <c r="CF65" s="325"/>
      <c r="CG65" s="325"/>
      <c r="CH65" s="325"/>
      <c r="CI65" s="325"/>
      <c r="CJ65" s="325"/>
      <c r="CK65" s="325"/>
      <c r="CL65" s="325"/>
      <c r="CM65" s="325"/>
      <c r="CN65" s="325"/>
      <c r="CO65" s="325"/>
      <c r="CP65" s="325"/>
      <c r="CQ65" s="325"/>
      <c r="CR65" s="325"/>
      <c r="CS65" s="325"/>
      <c r="CT65" s="325"/>
      <c r="CU65" s="325"/>
      <c r="CV65" s="325"/>
      <c r="CW65" s="325"/>
      <c r="CX65" s="325"/>
      <c r="CY65" s="325"/>
      <c r="CZ65" s="325"/>
      <c r="DA65" s="325"/>
      <c r="DB65" s="325"/>
      <c r="DC65" s="325"/>
    </row>
    <row r="66" spans="1:107" s="203" customFormat="1" ht="15.75" thickBot="1">
      <c r="A66" s="108">
        <v>22</v>
      </c>
      <c r="B66" s="109">
        <v>3</v>
      </c>
      <c r="C66" s="110"/>
      <c r="D66" s="111"/>
      <c r="E66" s="112"/>
      <c r="F66" s="182">
        <f t="shared" si="0"/>
      </c>
      <c r="G66" s="183">
        <f t="shared" si="1"/>
        <v>1</v>
      </c>
      <c r="H66" s="183">
        <f t="shared" si="2"/>
        <v>0</v>
      </c>
      <c r="I66" s="184">
        <f t="shared" si="3"/>
        <v>0</v>
      </c>
      <c r="J66" s="116" t="str">
        <f>U66</f>
        <v>Curciarello - Carbajal Torres (LP - TC) </v>
      </c>
      <c r="K66" s="113"/>
      <c r="L66" s="113"/>
      <c r="M66" s="118" t="str">
        <f>U64</f>
        <v>Bayardo - Veliz (LP - Bs As)</v>
      </c>
      <c r="N66" s="185">
        <f t="shared" si="4"/>
        <v>0</v>
      </c>
      <c r="O66" s="167">
        <f t="shared" si="5"/>
        <v>0</v>
      </c>
      <c r="P66" s="167">
        <f t="shared" si="6"/>
        <v>1</v>
      </c>
      <c r="Q66" s="167">
        <f t="shared" si="7"/>
      </c>
      <c r="R66" s="168"/>
      <c r="S66" s="335"/>
      <c r="T66" s="186"/>
      <c r="U66" s="121" t="s">
        <v>237</v>
      </c>
      <c r="V66" s="122">
        <f>SUM(L64+K66+K67)</f>
        <v>0</v>
      </c>
      <c r="W66" s="122">
        <f>SUM(K64+L66+L67)</f>
        <v>0</v>
      </c>
      <c r="X66" s="122">
        <f>V66-W66</f>
        <v>0</v>
      </c>
      <c r="Y66" s="122">
        <f>SUM(F66,F67,Q64)</f>
        <v>0</v>
      </c>
      <c r="Z66" s="122">
        <f>SUM(H66,H67,O64)</f>
        <v>0</v>
      </c>
      <c r="AA66" s="123">
        <f>IF(Z66&gt;0,RANK(AB66,$AB$24:$AB$27,),"")</f>
      </c>
      <c r="AB66" s="85">
        <f>IF(Z66&gt;0,(Y66*10000)+(X66*100)+V66,"")</f>
      </c>
      <c r="AC66" s="325"/>
      <c r="AD66" s="301"/>
      <c r="AE66" s="325"/>
      <c r="AF66" s="325"/>
      <c r="AG66" s="301"/>
      <c r="AH66" s="301"/>
      <c r="AI66" s="325"/>
      <c r="AJ66" s="325"/>
      <c r="AK66" s="301"/>
      <c r="AL66" s="301"/>
      <c r="AM66" s="301"/>
      <c r="AN66" s="301"/>
      <c r="AO66" s="325"/>
      <c r="AP66" s="301"/>
      <c r="AQ66" s="301"/>
      <c r="AR66" s="325"/>
      <c r="AS66" s="325"/>
      <c r="AT66" s="301"/>
      <c r="AU66" s="301"/>
      <c r="AV66" s="325"/>
      <c r="AW66" s="325"/>
      <c r="AX66" s="325"/>
      <c r="AY66" s="325"/>
      <c r="AZ66" s="325"/>
      <c r="BA66" s="325"/>
      <c r="BB66" s="325"/>
      <c r="BC66" s="325"/>
      <c r="BD66" s="325"/>
      <c r="BE66" s="325"/>
      <c r="BF66" s="325"/>
      <c r="BG66" s="325"/>
      <c r="BH66" s="325"/>
      <c r="BI66" s="325"/>
      <c r="BJ66" s="325"/>
      <c r="BK66" s="325"/>
      <c r="BL66" s="325"/>
      <c r="BM66" s="325"/>
      <c r="BN66" s="325"/>
      <c r="BO66" s="325"/>
      <c r="BP66" s="325"/>
      <c r="BQ66" s="325"/>
      <c r="BR66" s="325"/>
      <c r="BS66" s="325"/>
      <c r="BT66" s="325"/>
      <c r="BU66" s="325"/>
      <c r="BV66" s="325"/>
      <c r="BW66" s="325"/>
      <c r="BX66" s="325"/>
      <c r="BY66" s="325"/>
      <c r="BZ66" s="325"/>
      <c r="CA66" s="325"/>
      <c r="CB66" s="325"/>
      <c r="CC66" s="325"/>
      <c r="CD66" s="325"/>
      <c r="CE66" s="325"/>
      <c r="CF66" s="325"/>
      <c r="CG66" s="325"/>
      <c r="CH66" s="325"/>
      <c r="CI66" s="325"/>
      <c r="CJ66" s="325"/>
      <c r="CK66" s="325"/>
      <c r="CL66" s="325"/>
      <c r="CM66" s="325"/>
      <c r="CN66" s="325"/>
      <c r="CO66" s="325"/>
      <c r="CP66" s="325"/>
      <c r="CQ66" s="325"/>
      <c r="CR66" s="325"/>
      <c r="CS66" s="325"/>
      <c r="CT66" s="325"/>
      <c r="CU66" s="325"/>
      <c r="CV66" s="325"/>
      <c r="CW66" s="325"/>
      <c r="CX66" s="325"/>
      <c r="CY66" s="325"/>
      <c r="CZ66" s="325"/>
      <c r="DA66" s="325"/>
      <c r="DB66" s="325"/>
      <c r="DC66" s="325"/>
    </row>
    <row r="67" spans="1:107" s="203" customFormat="1" ht="15.75" thickBot="1">
      <c r="A67" s="188">
        <v>23</v>
      </c>
      <c r="B67" s="189">
        <v>3</v>
      </c>
      <c r="C67" s="190"/>
      <c r="D67" s="191"/>
      <c r="E67" s="71"/>
      <c r="F67" s="72">
        <f t="shared" si="0"/>
      </c>
      <c r="G67" s="73">
        <f>IF(K67&gt;L67,2,(IF(K67&lt;L67,0,1)))</f>
        <v>1</v>
      </c>
      <c r="H67" s="73">
        <f t="shared" si="2"/>
        <v>0</v>
      </c>
      <c r="I67" s="74">
        <f t="shared" si="3"/>
        <v>0</v>
      </c>
      <c r="J67" s="192" t="str">
        <f>U66</f>
        <v>Curciarello - Carbajal Torres (LP - TC) </v>
      </c>
      <c r="K67" s="72"/>
      <c r="L67" s="72"/>
      <c r="M67" s="193" t="str">
        <f>(U63)</f>
        <v>Mosconi - Montenegro (CB)</v>
      </c>
      <c r="N67" s="185">
        <f t="shared" si="4"/>
        <v>0</v>
      </c>
      <c r="O67" s="167">
        <f t="shared" si="5"/>
        <v>0</v>
      </c>
      <c r="P67" s="167">
        <f>IF(L67&gt;K67,2,(IF(L67&lt;K67,0,1)))</f>
        <v>1</v>
      </c>
      <c r="Q67" s="167">
        <f t="shared" si="7"/>
      </c>
      <c r="R67" s="194"/>
      <c r="S67" s="335"/>
      <c r="T67" s="138"/>
      <c r="U67" s="366"/>
      <c r="V67" s="325"/>
      <c r="W67" s="325"/>
      <c r="X67" s="325"/>
      <c r="Y67" s="325"/>
      <c r="Z67" s="325"/>
      <c r="AA67" s="325"/>
      <c r="AB67" s="325">
        <f>SUM(Z63:Z66)</f>
        <v>0</v>
      </c>
      <c r="AC67" s="325"/>
      <c r="AD67" s="301"/>
      <c r="AE67" s="325"/>
      <c r="AF67" s="325"/>
      <c r="AG67" s="301"/>
      <c r="AH67" s="301"/>
      <c r="AI67" s="325"/>
      <c r="AJ67" s="325"/>
      <c r="AK67" s="301"/>
      <c r="AL67" s="301"/>
      <c r="AM67" s="301"/>
      <c r="AN67" s="301"/>
      <c r="AO67" s="325"/>
      <c r="AP67" s="301"/>
      <c r="AQ67" s="301"/>
      <c r="AR67" s="325"/>
      <c r="AS67" s="325"/>
      <c r="AT67" s="301"/>
      <c r="AU67" s="301"/>
      <c r="AV67" s="325"/>
      <c r="AW67" s="325"/>
      <c r="AX67" s="325"/>
      <c r="AY67" s="325"/>
      <c r="AZ67" s="325"/>
      <c r="BA67" s="325"/>
      <c r="BB67" s="325"/>
      <c r="BC67" s="325"/>
      <c r="BD67" s="325"/>
      <c r="BE67" s="325"/>
      <c r="BF67" s="325"/>
      <c r="BG67" s="325"/>
      <c r="BH67" s="325"/>
      <c r="BI67" s="325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325"/>
      <c r="CA67" s="325"/>
      <c r="CB67" s="325"/>
      <c r="CC67" s="325"/>
      <c r="CD67" s="325"/>
      <c r="CE67" s="325"/>
      <c r="CF67" s="325"/>
      <c r="CG67" s="325"/>
      <c r="CH67" s="325"/>
      <c r="CI67" s="325"/>
      <c r="CJ67" s="325"/>
      <c r="CK67" s="325"/>
      <c r="CL67" s="325"/>
      <c r="CM67" s="325"/>
      <c r="CN67" s="325"/>
      <c r="CO67" s="325"/>
      <c r="CP67" s="325"/>
      <c r="CQ67" s="325"/>
      <c r="CR67" s="325"/>
      <c r="CS67" s="325"/>
      <c r="CT67" s="325"/>
      <c r="CU67" s="325"/>
      <c r="CV67" s="325"/>
      <c r="CW67" s="325"/>
      <c r="CX67" s="325"/>
      <c r="CY67" s="325"/>
      <c r="CZ67" s="325"/>
      <c r="DA67" s="325"/>
      <c r="DB67" s="325"/>
      <c r="DC67" s="325"/>
    </row>
    <row r="68" spans="1:107" s="203" customFormat="1" ht="19.5" thickBot="1">
      <c r="A68" s="108">
        <v>24</v>
      </c>
      <c r="B68" s="109">
        <v>3</v>
      </c>
      <c r="C68" s="110"/>
      <c r="D68" s="111"/>
      <c r="E68" s="112"/>
      <c r="F68" s="113">
        <f t="shared" si="0"/>
      </c>
      <c r="G68" s="114">
        <f t="shared" si="1"/>
        <v>1</v>
      </c>
      <c r="H68" s="114">
        <f t="shared" si="2"/>
        <v>0</v>
      </c>
      <c r="I68" s="115">
        <f t="shared" si="3"/>
        <v>0</v>
      </c>
      <c r="J68" s="116" t="str">
        <f>(U64)</f>
        <v>Bayardo - Veliz (LP - Bs As)</v>
      </c>
      <c r="K68" s="117"/>
      <c r="L68" s="117"/>
      <c r="M68" s="118" t="str">
        <f>U65</f>
        <v>Jimenez - Lupi (CB)</v>
      </c>
      <c r="N68" s="185">
        <f t="shared" si="4"/>
        <v>0</v>
      </c>
      <c r="O68" s="167">
        <f t="shared" si="5"/>
        <v>0</v>
      </c>
      <c r="P68" s="167">
        <f t="shared" si="6"/>
        <v>1</v>
      </c>
      <c r="Q68" s="167">
        <f t="shared" si="7"/>
      </c>
      <c r="R68" s="180"/>
      <c r="S68" s="335"/>
      <c r="T68" s="138"/>
      <c r="U68" s="338" t="s">
        <v>329</v>
      </c>
      <c r="V68" s="518">
        <f ca="1">IF(AB67&gt;0,INDIRECT(CONCATENATE("U",MATCH(1,AA63:AA66,0)+ROW(U62))),"")</f>
      </c>
      <c r="W68" s="518"/>
      <c r="X68" s="519"/>
      <c r="Y68" s="339"/>
      <c r="Z68" s="339"/>
      <c r="AA68" s="339"/>
      <c r="AB68" s="85"/>
      <c r="AC68" s="301"/>
      <c r="AD68" s="301"/>
      <c r="AE68" s="325"/>
      <c r="AF68" s="325"/>
      <c r="AG68" s="301"/>
      <c r="AH68" s="301"/>
      <c r="AI68" s="325"/>
      <c r="AJ68" s="325"/>
      <c r="AK68" s="301"/>
      <c r="AL68" s="301"/>
      <c r="AM68" s="301"/>
      <c r="AN68" s="301"/>
      <c r="AO68" s="325"/>
      <c r="AP68" s="301"/>
      <c r="AQ68" s="301"/>
      <c r="AR68" s="325"/>
      <c r="AS68" s="325"/>
      <c r="AT68" s="301"/>
      <c r="AU68" s="301"/>
      <c r="AV68" s="325"/>
      <c r="AW68" s="325"/>
      <c r="AX68" s="325"/>
      <c r="AY68" s="325"/>
      <c r="AZ68" s="325"/>
      <c r="BA68" s="325"/>
      <c r="BB68" s="325"/>
      <c r="BC68" s="325"/>
      <c r="BD68" s="325"/>
      <c r="BE68" s="325"/>
      <c r="BF68" s="325"/>
      <c r="BG68" s="325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5"/>
      <c r="BS68" s="325"/>
      <c r="BT68" s="325"/>
      <c r="BU68" s="325"/>
      <c r="BV68" s="325"/>
      <c r="BW68" s="325"/>
      <c r="BX68" s="325"/>
      <c r="BY68" s="325"/>
      <c r="BZ68" s="325"/>
      <c r="CA68" s="325"/>
      <c r="CB68" s="325"/>
      <c r="CC68" s="325"/>
      <c r="CD68" s="325"/>
      <c r="CE68" s="325"/>
      <c r="CF68" s="325"/>
      <c r="CG68" s="325"/>
      <c r="CH68" s="325"/>
      <c r="CI68" s="325"/>
      <c r="CJ68" s="325"/>
      <c r="CK68" s="325"/>
      <c r="CL68" s="325"/>
      <c r="CM68" s="325"/>
      <c r="CN68" s="325"/>
      <c r="CO68" s="325"/>
      <c r="CP68" s="325"/>
      <c r="CQ68" s="325"/>
      <c r="CR68" s="325"/>
      <c r="CS68" s="325"/>
      <c r="CT68" s="325"/>
      <c r="CU68" s="325"/>
      <c r="CV68" s="325"/>
      <c r="CW68" s="325"/>
      <c r="CX68" s="325"/>
      <c r="CY68" s="325"/>
      <c r="CZ68" s="325"/>
      <c r="DA68" s="325"/>
      <c r="DB68" s="325"/>
      <c r="DC68" s="325"/>
    </row>
    <row r="69" spans="1:31" s="301" customFormat="1" ht="19.5" thickBot="1">
      <c r="A69" s="325"/>
      <c r="B69" s="359"/>
      <c r="C69" s="367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35"/>
      <c r="T69" s="85"/>
      <c r="U69" s="342" t="s">
        <v>330</v>
      </c>
      <c r="V69" s="520">
        <f ca="1">IF(AB67&gt;0,INDIRECT(CONCATENATE("U",MATCH(2,AA63:AA66,0)+ROW(U62))),"")</f>
      </c>
      <c r="W69" s="520"/>
      <c r="X69" s="521"/>
      <c r="Y69" s="339"/>
      <c r="Z69" s="339"/>
      <c r="AA69" s="339"/>
      <c r="AB69" s="85"/>
      <c r="AE69" s="325"/>
    </row>
    <row r="70" spans="1:31" s="301" customFormat="1" ht="45.75">
      <c r="A70" s="303"/>
      <c r="D70" s="302"/>
      <c r="J70" s="302"/>
      <c r="K70" s="304" t="s">
        <v>331</v>
      </c>
      <c r="L70" s="302"/>
      <c r="M70" s="305"/>
      <c r="N70" s="305"/>
      <c r="O70" s="305"/>
      <c r="P70" s="305"/>
      <c r="Q70" s="305"/>
      <c r="R70" s="305"/>
      <c r="S70" s="305"/>
      <c r="T70" s="199"/>
      <c r="U70" s="362"/>
      <c r="AE70" s="325"/>
    </row>
    <row r="71" spans="1:31" s="301" customFormat="1" ht="15.75" thickBot="1">
      <c r="A71" s="344"/>
      <c r="T71" s="42"/>
      <c r="U71" s="308"/>
      <c r="AE71" s="325"/>
    </row>
    <row r="72" spans="1:107" s="203" customFormat="1" ht="39" customHeight="1" thickBot="1" thickTop="1">
      <c r="A72" s="313" t="s">
        <v>240</v>
      </c>
      <c r="B72" s="314" t="s">
        <v>241</v>
      </c>
      <c r="C72" s="315" t="s">
        <v>242</v>
      </c>
      <c r="D72" s="313" t="s">
        <v>243</v>
      </c>
      <c r="E72" s="51"/>
      <c r="F72" s="52" t="s">
        <v>244</v>
      </c>
      <c r="G72" s="53"/>
      <c r="H72" s="54" t="s">
        <v>245</v>
      </c>
      <c r="I72" s="54"/>
      <c r="J72" s="515" t="s">
        <v>246</v>
      </c>
      <c r="K72" s="516"/>
      <c r="L72" s="516"/>
      <c r="M72" s="517"/>
      <c r="N72" s="515"/>
      <c r="O72" s="516"/>
      <c r="P72" s="55"/>
      <c r="Q72" s="56" t="s">
        <v>244</v>
      </c>
      <c r="R72" s="57"/>
      <c r="S72" s="365"/>
      <c r="T72" s="57"/>
      <c r="U72" s="318" t="s">
        <v>1</v>
      </c>
      <c r="V72" s="319" t="s">
        <v>268</v>
      </c>
      <c r="W72" s="319" t="s">
        <v>269</v>
      </c>
      <c r="X72" s="319" t="s">
        <v>270</v>
      </c>
      <c r="Y72" s="319" t="s">
        <v>271</v>
      </c>
      <c r="Z72" s="319" t="s">
        <v>252</v>
      </c>
      <c r="AA72" s="320" t="s">
        <v>253</v>
      </c>
      <c r="AB72" s="62"/>
      <c r="AC72" s="368"/>
      <c r="AD72" s="301"/>
      <c r="AE72" s="325"/>
      <c r="AF72" s="325"/>
      <c r="AG72" s="301"/>
      <c r="AH72" s="301"/>
      <c r="AI72" s="325"/>
      <c r="AJ72" s="325"/>
      <c r="AK72" s="301"/>
      <c r="AL72" s="301"/>
      <c r="AM72" s="301"/>
      <c r="AN72" s="301"/>
      <c r="AO72" s="325"/>
      <c r="AP72" s="301"/>
      <c r="AQ72" s="301"/>
      <c r="AR72" s="325"/>
      <c r="AS72" s="325"/>
      <c r="AT72" s="301"/>
      <c r="AU72" s="301"/>
      <c r="AV72" s="325"/>
      <c r="AW72" s="325"/>
      <c r="AX72" s="325"/>
      <c r="AY72" s="325"/>
      <c r="AZ72" s="325"/>
      <c r="BA72" s="325"/>
      <c r="BB72" s="325"/>
      <c r="BC72" s="325"/>
      <c r="BD72" s="325"/>
      <c r="BE72" s="325"/>
      <c r="BF72" s="325"/>
      <c r="BG72" s="325"/>
      <c r="BH72" s="325"/>
      <c r="BI72" s="325"/>
      <c r="BJ72" s="325"/>
      <c r="BK72" s="325"/>
      <c r="BL72" s="325"/>
      <c r="BM72" s="325"/>
      <c r="BN72" s="325"/>
      <c r="BO72" s="325"/>
      <c r="BP72" s="325"/>
      <c r="BQ72" s="325"/>
      <c r="BR72" s="325"/>
      <c r="BS72" s="325"/>
      <c r="BT72" s="325"/>
      <c r="BU72" s="325"/>
      <c r="BV72" s="325"/>
      <c r="BW72" s="325"/>
      <c r="BX72" s="325"/>
      <c r="BY72" s="325"/>
      <c r="BZ72" s="325"/>
      <c r="CA72" s="325"/>
      <c r="CB72" s="325"/>
      <c r="CC72" s="325"/>
      <c r="CD72" s="325"/>
      <c r="CE72" s="325"/>
      <c r="CF72" s="325"/>
      <c r="CG72" s="325"/>
      <c r="CH72" s="325"/>
      <c r="CI72" s="325"/>
      <c r="CJ72" s="325"/>
      <c r="CK72" s="325"/>
      <c r="CL72" s="325"/>
      <c r="CM72" s="325"/>
      <c r="CN72" s="325"/>
      <c r="CO72" s="325"/>
      <c r="CP72" s="325"/>
      <c r="CQ72" s="325"/>
      <c r="CR72" s="325"/>
      <c r="CS72" s="325"/>
      <c r="CT72" s="325"/>
      <c r="CU72" s="325"/>
      <c r="CV72" s="325"/>
      <c r="CW72" s="325"/>
      <c r="CX72" s="325"/>
      <c r="CY72" s="325"/>
      <c r="CZ72" s="325"/>
      <c r="DA72" s="325"/>
      <c r="DB72" s="325"/>
      <c r="DC72" s="325"/>
    </row>
    <row r="73" spans="1:107" s="203" customFormat="1" ht="15">
      <c r="A73" s="160">
        <v>25</v>
      </c>
      <c r="B73" s="161">
        <v>4</v>
      </c>
      <c r="C73" s="162"/>
      <c r="D73" s="163"/>
      <c r="E73" s="164"/>
      <c r="F73" s="76">
        <f aca="true" t="shared" si="8" ref="F73:F78">IF(H73&gt;0,G73,"")</f>
      </c>
      <c r="G73" s="165">
        <f aca="true" t="shared" si="9" ref="G73:G78">IF(K73&gt;L73,2,(IF(K73&lt;L73,0,1)))</f>
        <v>1</v>
      </c>
      <c r="H73" s="165">
        <f aca="true" t="shared" si="10" ref="H73:H78">(COUNTA(K73:L73))/2</f>
        <v>0</v>
      </c>
      <c r="I73" s="166">
        <f aca="true" t="shared" si="11" ref="I73:I78">IF(K73&gt;L73,1,0)</f>
        <v>0</v>
      </c>
      <c r="J73" s="75" t="str">
        <f>(U73)</f>
        <v>Rautenberg - Palacios (CB)</v>
      </c>
      <c r="K73" s="76"/>
      <c r="L73" s="76"/>
      <c r="M73" s="77" t="str">
        <f>(U74)</f>
        <v>Cittadini - Torres (CB)</v>
      </c>
      <c r="N73" s="76">
        <f aca="true" t="shared" si="12" ref="N73:N78">IF(L73&gt;K73,1,0)</f>
        <v>0</v>
      </c>
      <c r="O73" s="77">
        <f aca="true" t="shared" si="13" ref="O73:O78">(COUNTA(K73:L73))/2</f>
        <v>0</v>
      </c>
      <c r="P73" s="167">
        <f aca="true" t="shared" si="14" ref="P73:P78">IF(L73&gt;K73,2,(IF(L73&lt;K73,0,1)))</f>
        <v>1</v>
      </c>
      <c r="Q73" s="167">
        <f aca="true" t="shared" si="15" ref="Q73:Q78">IF(O73&gt;0,P73,"")</f>
      </c>
      <c r="R73" s="168"/>
      <c r="S73" s="335"/>
      <c r="T73" s="169"/>
      <c r="U73" s="82" t="s">
        <v>233</v>
      </c>
      <c r="V73" s="83">
        <f>SUM(K73+K75+L77)</f>
        <v>0</v>
      </c>
      <c r="W73" s="83">
        <f>SUM(L73+L75+K77)</f>
        <v>0</v>
      </c>
      <c r="X73" s="83">
        <f>V73-W73</f>
        <v>0</v>
      </c>
      <c r="Y73" s="83">
        <f>SUM(F73,F75,Q77)</f>
        <v>0</v>
      </c>
      <c r="Z73" s="83">
        <f>SUM(H73,H75,O77)</f>
        <v>0</v>
      </c>
      <c r="AA73" s="84">
        <f>IF(Z73&gt;0,RANK(AB73,$AB$24:$AB$27,),"")</f>
      </c>
      <c r="AB73" s="85">
        <f>IF(Z73&gt;0,(Y73*10000)+(X73*100)+V73,"")</f>
      </c>
      <c r="AC73" s="325"/>
      <c r="AD73" s="301"/>
      <c r="AE73" s="325"/>
      <c r="AF73" s="325"/>
      <c r="AG73" s="301"/>
      <c r="AH73" s="301"/>
      <c r="AI73" s="325"/>
      <c r="AJ73" s="325"/>
      <c r="AK73" s="301"/>
      <c r="AL73" s="301"/>
      <c r="AM73" s="301"/>
      <c r="AN73" s="301"/>
      <c r="AO73" s="325"/>
      <c r="AP73" s="301"/>
      <c r="AQ73" s="301"/>
      <c r="AR73" s="325"/>
      <c r="AS73" s="325"/>
      <c r="AT73" s="301"/>
      <c r="AU73" s="301"/>
      <c r="AV73" s="325"/>
      <c r="AW73" s="325"/>
      <c r="AX73" s="325"/>
      <c r="AY73" s="325"/>
      <c r="AZ73" s="325"/>
      <c r="BA73" s="325"/>
      <c r="BB73" s="325"/>
      <c r="BC73" s="325"/>
      <c r="BD73" s="325"/>
      <c r="BE73" s="325"/>
      <c r="BF73" s="325"/>
      <c r="BG73" s="325"/>
      <c r="BH73" s="325"/>
      <c r="BI73" s="325"/>
      <c r="BJ73" s="325"/>
      <c r="BK73" s="325"/>
      <c r="BL73" s="325"/>
      <c r="BM73" s="325"/>
      <c r="BN73" s="325"/>
      <c r="BO73" s="325"/>
      <c r="BP73" s="325"/>
      <c r="BQ73" s="325"/>
      <c r="BR73" s="325"/>
      <c r="BS73" s="325"/>
      <c r="BT73" s="325"/>
      <c r="BU73" s="325"/>
      <c r="BV73" s="325"/>
      <c r="BW73" s="325"/>
      <c r="BX73" s="325"/>
      <c r="BY73" s="325"/>
      <c r="BZ73" s="325"/>
      <c r="CA73" s="325"/>
      <c r="CB73" s="325"/>
      <c r="CC73" s="325"/>
      <c r="CD73" s="325"/>
      <c r="CE73" s="325"/>
      <c r="CF73" s="325"/>
      <c r="CG73" s="325"/>
      <c r="CH73" s="325"/>
      <c r="CI73" s="325"/>
      <c r="CJ73" s="325"/>
      <c r="CK73" s="325"/>
      <c r="CL73" s="325"/>
      <c r="CM73" s="325"/>
      <c r="CN73" s="325"/>
      <c r="CO73" s="325"/>
      <c r="CP73" s="325"/>
      <c r="CQ73" s="325"/>
      <c r="CR73" s="325"/>
      <c r="CS73" s="325"/>
      <c r="CT73" s="325"/>
      <c r="CU73" s="325"/>
      <c r="CV73" s="325"/>
      <c r="CW73" s="325"/>
      <c r="CX73" s="325"/>
      <c r="CY73" s="325"/>
      <c r="CZ73" s="325"/>
      <c r="DA73" s="325"/>
      <c r="DB73" s="325"/>
      <c r="DC73" s="325"/>
    </row>
    <row r="74" spans="1:107" s="203" customFormat="1" ht="15.75" thickBot="1">
      <c r="A74" s="170">
        <v>26</v>
      </c>
      <c r="B74" s="171">
        <v>4</v>
      </c>
      <c r="C74" s="172"/>
      <c r="D74" s="173"/>
      <c r="E74" s="112"/>
      <c r="F74" s="113">
        <f t="shared" si="8"/>
      </c>
      <c r="G74" s="114">
        <f t="shared" si="9"/>
        <v>1</v>
      </c>
      <c r="H74" s="114">
        <f t="shared" si="10"/>
        <v>0</v>
      </c>
      <c r="I74" s="115">
        <f t="shared" si="11"/>
        <v>0</v>
      </c>
      <c r="J74" s="116" t="str">
        <f>U75</f>
        <v>Hevia - Muratore (PT)</v>
      </c>
      <c r="K74" s="113"/>
      <c r="L74" s="113"/>
      <c r="M74" s="118" t="str">
        <f>U76</f>
        <v>da Silva - Morales (CB)</v>
      </c>
      <c r="N74" s="95">
        <f t="shared" si="12"/>
        <v>0</v>
      </c>
      <c r="O74" s="99">
        <f t="shared" si="13"/>
        <v>0</v>
      </c>
      <c r="P74" s="167">
        <f t="shared" si="14"/>
        <v>1</v>
      </c>
      <c r="Q74" s="167">
        <f t="shared" si="15"/>
      </c>
      <c r="R74" s="174"/>
      <c r="S74" s="335"/>
      <c r="T74" s="175"/>
      <c r="U74" s="82" t="s">
        <v>230</v>
      </c>
      <c r="V74" s="104">
        <f>SUM(L73+L76+K78)</f>
        <v>0</v>
      </c>
      <c r="W74" s="104">
        <f>SUM(K73+K76+L78)</f>
        <v>0</v>
      </c>
      <c r="X74" s="104">
        <f>V74-W74</f>
        <v>0</v>
      </c>
      <c r="Y74" s="104">
        <f>SUM(F78,Q73,Q76)</f>
        <v>0</v>
      </c>
      <c r="Z74" s="104">
        <f>SUM(H78,O73,O76)</f>
        <v>0</v>
      </c>
      <c r="AA74" s="84">
        <f>IF(Z74&gt;0,RANK(AB74,$AB$24:$AB$27,),"")</f>
      </c>
      <c r="AB74" s="85">
        <f>IF(Z74&gt;0,(Y74*10000)+(X74*100)+V74,"")</f>
      </c>
      <c r="AC74" s="325"/>
      <c r="AD74" s="301"/>
      <c r="AE74" s="325"/>
      <c r="AF74" s="325"/>
      <c r="AG74" s="301"/>
      <c r="AH74" s="301"/>
      <c r="AI74" s="325"/>
      <c r="AJ74" s="325"/>
      <c r="AK74" s="301"/>
      <c r="AL74" s="301"/>
      <c r="AM74" s="301"/>
      <c r="AN74" s="301"/>
      <c r="AO74" s="325"/>
      <c r="AP74" s="301"/>
      <c r="AQ74" s="301"/>
      <c r="AR74" s="325"/>
      <c r="AS74" s="325"/>
      <c r="AT74" s="301"/>
      <c r="AU74" s="301"/>
      <c r="AV74" s="325"/>
      <c r="AW74" s="325"/>
      <c r="AX74" s="325"/>
      <c r="AY74" s="325"/>
      <c r="AZ74" s="325"/>
      <c r="BA74" s="325"/>
      <c r="BB74" s="325"/>
      <c r="BC74" s="325"/>
      <c r="BD74" s="325"/>
      <c r="BE74" s="325"/>
      <c r="BF74" s="325"/>
      <c r="BG74" s="325"/>
      <c r="BH74" s="325"/>
      <c r="BI74" s="325"/>
      <c r="BJ74" s="325"/>
      <c r="BK74" s="325"/>
      <c r="BL74" s="325"/>
      <c r="BM74" s="325"/>
      <c r="BN74" s="325"/>
      <c r="BO74" s="325"/>
      <c r="BP74" s="325"/>
      <c r="BQ74" s="325"/>
      <c r="BR74" s="325"/>
      <c r="BS74" s="325"/>
      <c r="BT74" s="325"/>
      <c r="BU74" s="325"/>
      <c r="BV74" s="325"/>
      <c r="BW74" s="325"/>
      <c r="BX74" s="325"/>
      <c r="BY74" s="325"/>
      <c r="BZ74" s="325"/>
      <c r="CA74" s="325"/>
      <c r="CB74" s="325"/>
      <c r="CC74" s="325"/>
      <c r="CD74" s="325"/>
      <c r="CE74" s="325"/>
      <c r="CF74" s="325"/>
      <c r="CG74" s="325"/>
      <c r="CH74" s="325"/>
      <c r="CI74" s="325"/>
      <c r="CJ74" s="325"/>
      <c r="CK74" s="325"/>
      <c r="CL74" s="325"/>
      <c r="CM74" s="325"/>
      <c r="CN74" s="325"/>
      <c r="CO74" s="325"/>
      <c r="CP74" s="325"/>
      <c r="CQ74" s="325"/>
      <c r="CR74" s="325"/>
      <c r="CS74" s="325"/>
      <c r="CT74" s="325"/>
      <c r="CU74" s="325"/>
      <c r="CV74" s="325"/>
      <c r="CW74" s="325"/>
      <c r="CX74" s="325"/>
      <c r="CY74" s="325"/>
      <c r="CZ74" s="325"/>
      <c r="DA74" s="325"/>
      <c r="DB74" s="325"/>
      <c r="DC74" s="325"/>
    </row>
    <row r="75" spans="1:107" s="203" customFormat="1" ht="15.75" thickBot="1">
      <c r="A75" s="176">
        <v>27</v>
      </c>
      <c r="B75" s="177">
        <v>4</v>
      </c>
      <c r="C75" s="178"/>
      <c r="D75" s="179"/>
      <c r="E75" s="164"/>
      <c r="F75" s="76">
        <f t="shared" si="8"/>
      </c>
      <c r="G75" s="165">
        <f t="shared" si="9"/>
        <v>1</v>
      </c>
      <c r="H75" s="165">
        <f t="shared" si="10"/>
        <v>0</v>
      </c>
      <c r="I75" s="166">
        <f t="shared" si="11"/>
        <v>0</v>
      </c>
      <c r="J75" s="75" t="str">
        <f>(U73)</f>
        <v>Rautenberg - Palacios (CB)</v>
      </c>
      <c r="K75" s="76"/>
      <c r="L75" s="76"/>
      <c r="M75" s="77" t="str">
        <f>U75</f>
        <v>Hevia - Muratore (PT)</v>
      </c>
      <c r="N75" s="117">
        <f t="shared" si="12"/>
        <v>0</v>
      </c>
      <c r="O75" s="118">
        <f t="shared" si="13"/>
        <v>0</v>
      </c>
      <c r="P75" s="167">
        <f t="shared" si="14"/>
        <v>1</v>
      </c>
      <c r="Q75" s="167">
        <f t="shared" si="15"/>
      </c>
      <c r="R75" s="180"/>
      <c r="S75" s="335"/>
      <c r="T75" s="181"/>
      <c r="U75" s="82" t="s">
        <v>216</v>
      </c>
      <c r="V75" s="104">
        <f>SUM(K74+L75+L78)</f>
        <v>0</v>
      </c>
      <c r="W75" s="104">
        <f>SUM(L74+K75+K78)</f>
        <v>0</v>
      </c>
      <c r="X75" s="104">
        <f>V75-W75</f>
        <v>0</v>
      </c>
      <c r="Y75" s="104">
        <f>SUM(F74,Q75,Q78)</f>
        <v>0</v>
      </c>
      <c r="Z75" s="104">
        <f>SUM(H74,O75,O78)</f>
        <v>0</v>
      </c>
      <c r="AA75" s="84">
        <f>IF(Z75&gt;0,RANK(AB75,$AB$24:$AB$27,),"")</f>
      </c>
      <c r="AB75" s="85">
        <f>IF(Z75&gt;0,(Y75*10000)+(X75*100)+V75,"")</f>
      </c>
      <c r="AC75" s="325"/>
      <c r="AD75" s="301"/>
      <c r="AE75" s="325"/>
      <c r="AF75" s="325"/>
      <c r="AG75" s="301"/>
      <c r="AH75" s="301"/>
      <c r="AI75" s="325"/>
      <c r="AJ75" s="325"/>
      <c r="AK75" s="301"/>
      <c r="AL75" s="301"/>
      <c r="AM75" s="301"/>
      <c r="AN75" s="301"/>
      <c r="AO75" s="325"/>
      <c r="AP75" s="301"/>
      <c r="AQ75" s="301"/>
      <c r="AR75" s="325"/>
      <c r="AS75" s="325"/>
      <c r="AT75" s="301"/>
      <c r="AU75" s="301"/>
      <c r="AV75" s="325"/>
      <c r="AW75" s="325"/>
      <c r="AX75" s="325"/>
      <c r="AY75" s="325"/>
      <c r="AZ75" s="325"/>
      <c r="BA75" s="325"/>
      <c r="BB75" s="325"/>
      <c r="BC75" s="325"/>
      <c r="BD75" s="325"/>
      <c r="BE75" s="325"/>
      <c r="BF75" s="325"/>
      <c r="BG75" s="325"/>
      <c r="BH75" s="325"/>
      <c r="BI75" s="325"/>
      <c r="BJ75" s="325"/>
      <c r="BK75" s="325"/>
      <c r="BL75" s="325"/>
      <c r="BM75" s="325"/>
      <c r="BN75" s="325"/>
      <c r="BO75" s="325"/>
      <c r="BP75" s="325"/>
      <c r="BQ75" s="325"/>
      <c r="BR75" s="325"/>
      <c r="BS75" s="325"/>
      <c r="BT75" s="325"/>
      <c r="BU75" s="325"/>
      <c r="BV75" s="325"/>
      <c r="BW75" s="325"/>
      <c r="BX75" s="325"/>
      <c r="BY75" s="325"/>
      <c r="BZ75" s="325"/>
      <c r="CA75" s="325"/>
      <c r="CB75" s="325"/>
      <c r="CC75" s="325"/>
      <c r="CD75" s="325"/>
      <c r="CE75" s="325"/>
      <c r="CF75" s="325"/>
      <c r="CG75" s="325"/>
      <c r="CH75" s="325"/>
      <c r="CI75" s="325"/>
      <c r="CJ75" s="325"/>
      <c r="CK75" s="325"/>
      <c r="CL75" s="325"/>
      <c r="CM75" s="325"/>
      <c r="CN75" s="325"/>
      <c r="CO75" s="325"/>
      <c r="CP75" s="325"/>
      <c r="CQ75" s="325"/>
      <c r="CR75" s="325"/>
      <c r="CS75" s="325"/>
      <c r="CT75" s="325"/>
      <c r="CU75" s="325"/>
      <c r="CV75" s="325"/>
      <c r="CW75" s="325"/>
      <c r="CX75" s="325"/>
      <c r="CY75" s="325"/>
      <c r="CZ75" s="325"/>
      <c r="DA75" s="325"/>
      <c r="DB75" s="325"/>
      <c r="DC75" s="325"/>
    </row>
    <row r="76" spans="1:107" s="203" customFormat="1" ht="15.75" thickBot="1">
      <c r="A76" s="108">
        <v>28</v>
      </c>
      <c r="B76" s="109">
        <v>4</v>
      </c>
      <c r="C76" s="110"/>
      <c r="D76" s="111"/>
      <c r="E76" s="112"/>
      <c r="F76" s="182">
        <f t="shared" si="8"/>
      </c>
      <c r="G76" s="183">
        <f t="shared" si="9"/>
        <v>1</v>
      </c>
      <c r="H76" s="183">
        <f t="shared" si="10"/>
        <v>0</v>
      </c>
      <c r="I76" s="184">
        <f t="shared" si="11"/>
        <v>0</v>
      </c>
      <c r="J76" s="116" t="str">
        <f>U76</f>
        <v>da Silva - Morales (CB)</v>
      </c>
      <c r="K76" s="113"/>
      <c r="L76" s="113"/>
      <c r="M76" s="118" t="str">
        <f>U74</f>
        <v>Cittadini - Torres (CB)</v>
      </c>
      <c r="N76" s="185">
        <f t="shared" si="12"/>
        <v>0</v>
      </c>
      <c r="O76" s="167">
        <f t="shared" si="13"/>
        <v>0</v>
      </c>
      <c r="P76" s="167">
        <f t="shared" si="14"/>
        <v>1</v>
      </c>
      <c r="Q76" s="167">
        <f t="shared" si="15"/>
      </c>
      <c r="R76" s="168"/>
      <c r="S76" s="335"/>
      <c r="T76" s="186"/>
      <c r="U76" s="121" t="s">
        <v>231</v>
      </c>
      <c r="V76" s="122">
        <f>SUM(L74+K76+K77)</f>
        <v>0</v>
      </c>
      <c r="W76" s="122">
        <f>SUM(K74+L76+L77)</f>
        <v>0</v>
      </c>
      <c r="X76" s="122">
        <f>V76-W76</f>
        <v>0</v>
      </c>
      <c r="Y76" s="122">
        <f>SUM(F76,F77,Q74)</f>
        <v>0</v>
      </c>
      <c r="Z76" s="122">
        <f>SUM(H76,H77,O74)</f>
        <v>0</v>
      </c>
      <c r="AA76" s="123">
        <f>IF(Z76&gt;0,RANK(AB76,$AB$24:$AB$27,),"")</f>
      </c>
      <c r="AB76" s="85">
        <f>IF(Z76&gt;0,(Y76*10000)+(X76*100)+V76,"")</f>
      </c>
      <c r="AC76" s="325"/>
      <c r="AD76" s="301"/>
      <c r="AE76" s="325"/>
      <c r="AF76" s="325"/>
      <c r="AG76" s="301"/>
      <c r="AH76" s="301"/>
      <c r="AI76" s="325"/>
      <c r="AJ76" s="325"/>
      <c r="AK76" s="301"/>
      <c r="AL76" s="301"/>
      <c r="AM76" s="301"/>
      <c r="AN76" s="301"/>
      <c r="AO76" s="325"/>
      <c r="AP76" s="301"/>
      <c r="AQ76" s="301"/>
      <c r="AR76" s="325"/>
      <c r="AS76" s="325"/>
      <c r="AT76" s="301"/>
      <c r="AU76" s="301"/>
      <c r="AV76" s="325"/>
      <c r="AW76" s="325"/>
      <c r="AX76" s="325"/>
      <c r="AY76" s="325"/>
      <c r="AZ76" s="325"/>
      <c r="BA76" s="325"/>
      <c r="BB76" s="325"/>
      <c r="BC76" s="325"/>
      <c r="BD76" s="325"/>
      <c r="BE76" s="325"/>
      <c r="BF76" s="325"/>
      <c r="BG76" s="325"/>
      <c r="BH76" s="325"/>
      <c r="BI76" s="325"/>
      <c r="BJ76" s="325"/>
      <c r="BK76" s="325"/>
      <c r="BL76" s="325"/>
      <c r="BM76" s="325"/>
      <c r="BN76" s="325"/>
      <c r="BO76" s="325"/>
      <c r="BP76" s="325"/>
      <c r="BQ76" s="325"/>
      <c r="BR76" s="325"/>
      <c r="BS76" s="325"/>
      <c r="BT76" s="325"/>
      <c r="BU76" s="325"/>
      <c r="BV76" s="325"/>
      <c r="BW76" s="325"/>
      <c r="BX76" s="325"/>
      <c r="BY76" s="325"/>
      <c r="BZ76" s="325"/>
      <c r="CA76" s="325"/>
      <c r="CB76" s="325"/>
      <c r="CC76" s="325"/>
      <c r="CD76" s="325"/>
      <c r="CE76" s="325"/>
      <c r="CF76" s="325"/>
      <c r="CG76" s="325"/>
      <c r="CH76" s="325"/>
      <c r="CI76" s="325"/>
      <c r="CJ76" s="325"/>
      <c r="CK76" s="325"/>
      <c r="CL76" s="325"/>
      <c r="CM76" s="325"/>
      <c r="CN76" s="325"/>
      <c r="CO76" s="325"/>
      <c r="CP76" s="325"/>
      <c r="CQ76" s="325"/>
      <c r="CR76" s="325"/>
      <c r="CS76" s="325"/>
      <c r="CT76" s="325"/>
      <c r="CU76" s="325"/>
      <c r="CV76" s="325"/>
      <c r="CW76" s="325"/>
      <c r="CX76" s="325"/>
      <c r="CY76" s="325"/>
      <c r="CZ76" s="325"/>
      <c r="DA76" s="325"/>
      <c r="DB76" s="325"/>
      <c r="DC76" s="325"/>
    </row>
    <row r="77" spans="1:31" s="301" customFormat="1" ht="15.75" thickBot="1">
      <c r="A77" s="188">
        <v>29</v>
      </c>
      <c r="B77" s="189">
        <v>4</v>
      </c>
      <c r="C77" s="190"/>
      <c r="D77" s="191"/>
      <c r="E77" s="71"/>
      <c r="F77" s="72">
        <f t="shared" si="8"/>
      </c>
      <c r="G77" s="73">
        <f t="shared" si="9"/>
        <v>1</v>
      </c>
      <c r="H77" s="73">
        <f t="shared" si="10"/>
        <v>0</v>
      </c>
      <c r="I77" s="74">
        <f t="shared" si="11"/>
        <v>0</v>
      </c>
      <c r="J77" s="192" t="str">
        <f>U76</f>
        <v>da Silva - Morales (CB)</v>
      </c>
      <c r="K77" s="72"/>
      <c r="L77" s="72"/>
      <c r="M77" s="193" t="str">
        <f>(U73)</f>
        <v>Rautenberg - Palacios (CB)</v>
      </c>
      <c r="N77" s="185">
        <f t="shared" si="12"/>
        <v>0</v>
      </c>
      <c r="O77" s="167">
        <f t="shared" si="13"/>
        <v>0</v>
      </c>
      <c r="P77" s="167">
        <f t="shared" si="14"/>
        <v>1</v>
      </c>
      <c r="Q77" s="167">
        <f t="shared" si="15"/>
      </c>
      <c r="R77" s="194"/>
      <c r="S77" s="335"/>
      <c r="T77" s="138"/>
      <c r="U77" s="366"/>
      <c r="V77" s="325"/>
      <c r="W77" s="325"/>
      <c r="X77" s="325"/>
      <c r="Y77" s="325"/>
      <c r="Z77" s="325"/>
      <c r="AA77" s="325"/>
      <c r="AB77" s="325">
        <f>SUM(Z73:Z76)</f>
        <v>0</v>
      </c>
      <c r="AC77" s="325"/>
      <c r="AE77" s="325"/>
    </row>
    <row r="78" spans="1:31" s="301" customFormat="1" ht="19.5" thickBot="1">
      <c r="A78" s="108">
        <v>30</v>
      </c>
      <c r="B78" s="109">
        <v>4</v>
      </c>
      <c r="C78" s="110"/>
      <c r="D78" s="111"/>
      <c r="E78" s="112"/>
      <c r="F78" s="113">
        <f t="shared" si="8"/>
      </c>
      <c r="G78" s="114">
        <f t="shared" si="9"/>
        <v>1</v>
      </c>
      <c r="H78" s="114">
        <f t="shared" si="10"/>
        <v>0</v>
      </c>
      <c r="I78" s="115">
        <f t="shared" si="11"/>
        <v>0</v>
      </c>
      <c r="J78" s="116" t="str">
        <f>(U74)</f>
        <v>Cittadini - Torres (CB)</v>
      </c>
      <c r="K78" s="117"/>
      <c r="L78" s="117"/>
      <c r="M78" s="118" t="str">
        <f>U75</f>
        <v>Hevia - Muratore (PT)</v>
      </c>
      <c r="N78" s="185">
        <f t="shared" si="12"/>
        <v>0</v>
      </c>
      <c r="O78" s="167">
        <f t="shared" si="13"/>
        <v>0</v>
      </c>
      <c r="P78" s="167">
        <f t="shared" si="14"/>
        <v>1</v>
      </c>
      <c r="Q78" s="167">
        <f t="shared" si="15"/>
      </c>
      <c r="R78" s="180"/>
      <c r="S78" s="335"/>
      <c r="T78" s="138"/>
      <c r="U78" s="338" t="s">
        <v>332</v>
      </c>
      <c r="V78" s="518">
        <f ca="1">IF(AB77&gt;0,INDIRECT(CONCATENATE("U",MATCH(1,AA73:AA76,0)+ROW(U72))),"")</f>
      </c>
      <c r="W78" s="518"/>
      <c r="X78" s="519"/>
      <c r="Y78" s="325"/>
      <c r="Z78" s="325"/>
      <c r="AA78" s="325"/>
      <c r="AB78" s="86"/>
      <c r="AC78" s="325"/>
      <c r="AE78" s="325"/>
    </row>
    <row r="79" spans="1:31" s="301" customFormat="1" ht="19.5" thickBot="1">
      <c r="A79" s="325"/>
      <c r="B79" s="359"/>
      <c r="C79" s="367"/>
      <c r="D79" s="325"/>
      <c r="E79" s="325"/>
      <c r="F79" s="325"/>
      <c r="G79" s="325"/>
      <c r="H79" s="325"/>
      <c r="I79" s="325"/>
      <c r="J79" s="325"/>
      <c r="K79" s="325"/>
      <c r="L79" s="325"/>
      <c r="M79" s="325"/>
      <c r="N79" s="86"/>
      <c r="O79" s="86"/>
      <c r="P79" s="86"/>
      <c r="Q79" s="86"/>
      <c r="R79" s="86"/>
      <c r="S79" s="335"/>
      <c r="T79" s="85"/>
      <c r="U79" s="342" t="s">
        <v>333</v>
      </c>
      <c r="V79" s="520">
        <f ca="1">IF(AB77&gt;0,INDIRECT(CONCATENATE("U",MATCH(2,AA73:AA76,0)+ROW(U72))),"")</f>
      </c>
      <c r="W79" s="520"/>
      <c r="X79" s="521"/>
      <c r="Y79" s="325"/>
      <c r="Z79" s="325"/>
      <c r="AA79" s="325"/>
      <c r="AB79" s="86"/>
      <c r="AC79" s="325"/>
      <c r="AE79" s="325"/>
    </row>
    <row r="80" spans="1:107" s="203" customFormat="1" ht="30" customHeight="1">
      <c r="A80" s="325"/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S80" s="325"/>
      <c r="U80" s="325"/>
      <c r="V80" s="325"/>
      <c r="W80" s="325"/>
      <c r="X80" s="325"/>
      <c r="Y80" s="325"/>
      <c r="Z80" s="325"/>
      <c r="AA80" s="325"/>
      <c r="AB80" s="325"/>
      <c r="AC80" s="301"/>
      <c r="AD80" s="301"/>
      <c r="AE80" s="325"/>
      <c r="AF80" s="325"/>
      <c r="AG80" s="301"/>
      <c r="AH80" s="301"/>
      <c r="AI80" s="325"/>
      <c r="AJ80" s="325"/>
      <c r="AK80" s="301"/>
      <c r="AL80" s="301"/>
      <c r="AM80" s="301"/>
      <c r="AN80" s="301"/>
      <c r="AO80" s="325"/>
      <c r="AP80" s="301"/>
      <c r="AQ80" s="301"/>
      <c r="AR80" s="325"/>
      <c r="AS80" s="325"/>
      <c r="AT80" s="301"/>
      <c r="AU80" s="301"/>
      <c r="AV80" s="325"/>
      <c r="AW80" s="325"/>
      <c r="AX80" s="325"/>
      <c r="AY80" s="325"/>
      <c r="AZ80" s="325"/>
      <c r="BA80" s="325"/>
      <c r="BB80" s="325"/>
      <c r="BC80" s="325"/>
      <c r="BD80" s="325"/>
      <c r="BE80" s="325"/>
      <c r="BF80" s="325"/>
      <c r="BG80" s="325"/>
      <c r="BH80" s="325"/>
      <c r="BI80" s="325"/>
      <c r="BJ80" s="325"/>
      <c r="BK80" s="325"/>
      <c r="BL80" s="325"/>
      <c r="BM80" s="325"/>
      <c r="BN80" s="325"/>
      <c r="BO80" s="325"/>
      <c r="BP80" s="325"/>
      <c r="BQ80" s="325"/>
      <c r="BR80" s="325"/>
      <c r="BS80" s="325"/>
      <c r="BT80" s="325"/>
      <c r="BU80" s="325"/>
      <c r="BV80" s="325"/>
      <c r="BW80" s="325"/>
      <c r="BX80" s="325"/>
      <c r="BY80" s="325"/>
      <c r="BZ80" s="325"/>
      <c r="CA80" s="325"/>
      <c r="CB80" s="325"/>
      <c r="CC80" s="325"/>
      <c r="CD80" s="325"/>
      <c r="CE80" s="325"/>
      <c r="CF80" s="325"/>
      <c r="CG80" s="325"/>
      <c r="CH80" s="325"/>
      <c r="CI80" s="325"/>
      <c r="CJ80" s="325"/>
      <c r="CK80" s="325"/>
      <c r="CL80" s="325"/>
      <c r="CM80" s="325"/>
      <c r="CN80" s="325"/>
      <c r="CO80" s="325"/>
      <c r="CP80" s="325"/>
      <c r="CQ80" s="325"/>
      <c r="CR80" s="325"/>
      <c r="CS80" s="325"/>
      <c r="CT80" s="325"/>
      <c r="CU80" s="325"/>
      <c r="CV80" s="325"/>
      <c r="CW80" s="325"/>
      <c r="CX80" s="325"/>
      <c r="CY80" s="325"/>
      <c r="CZ80" s="325"/>
      <c r="DA80" s="325"/>
      <c r="DB80" s="325"/>
      <c r="DC80" s="325"/>
    </row>
    <row r="81" spans="29:47" s="325" customFormat="1" ht="15">
      <c r="AC81" s="301"/>
      <c r="AD81" s="301"/>
      <c r="AG81" s="301"/>
      <c r="AH81" s="301"/>
      <c r="AK81" s="301"/>
      <c r="AL81" s="301"/>
      <c r="AM81" s="301"/>
      <c r="AN81" s="301"/>
      <c r="AP81" s="301"/>
      <c r="AQ81" s="301"/>
      <c r="AT81" s="301"/>
      <c r="AU81" s="301"/>
    </row>
    <row r="82" spans="29:47" s="325" customFormat="1" ht="15">
      <c r="AC82" s="301"/>
      <c r="AD82" s="301"/>
      <c r="AG82" s="301"/>
      <c r="AH82" s="301"/>
      <c r="AK82" s="301"/>
      <c r="AL82" s="301"/>
      <c r="AM82" s="301"/>
      <c r="AN82" s="301"/>
      <c r="AP82" s="301"/>
      <c r="AQ82" s="301"/>
      <c r="AT82" s="301"/>
      <c r="AU82" s="301"/>
    </row>
    <row r="83" spans="1:47" s="325" customFormat="1" ht="20.25">
      <c r="A83" s="310"/>
      <c r="B83" s="301"/>
      <c r="C83" s="301"/>
      <c r="D83" s="301"/>
      <c r="E83" s="301"/>
      <c r="F83" s="301"/>
      <c r="G83" s="301"/>
      <c r="H83" s="301"/>
      <c r="I83" s="301"/>
      <c r="J83" s="301"/>
      <c r="K83" s="304" t="s">
        <v>170</v>
      </c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AC83" s="301"/>
      <c r="AD83" s="301"/>
      <c r="AG83" s="301"/>
      <c r="AH83" s="301"/>
      <c r="AK83" s="301"/>
      <c r="AL83" s="301"/>
      <c r="AM83" s="301"/>
      <c r="AN83" s="301"/>
      <c r="AP83" s="301"/>
      <c r="AQ83" s="301"/>
      <c r="AT83" s="301"/>
      <c r="AU83" s="301"/>
    </row>
    <row r="84" spans="1:47" s="325" customFormat="1" ht="15.75" thickBot="1">
      <c r="A84" s="31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AC84" s="301"/>
      <c r="AD84" s="301"/>
      <c r="AG84" s="301"/>
      <c r="AH84" s="301"/>
      <c r="AK84" s="301"/>
      <c r="AL84" s="301"/>
      <c r="AM84" s="301"/>
      <c r="AN84" s="301"/>
      <c r="AP84" s="301"/>
      <c r="AQ84" s="301"/>
      <c r="AT84" s="301"/>
      <c r="AU84" s="301"/>
    </row>
    <row r="85" spans="1:47" s="325" customFormat="1" ht="19.5" thickBot="1">
      <c r="A85" s="313" t="s">
        <v>240</v>
      </c>
      <c r="B85" s="314" t="s">
        <v>241</v>
      </c>
      <c r="C85" s="315" t="s">
        <v>242</v>
      </c>
      <c r="D85" s="313" t="s">
        <v>243</v>
      </c>
      <c r="E85" s="313"/>
      <c r="F85" s="313" t="s">
        <v>244</v>
      </c>
      <c r="G85" s="313"/>
      <c r="H85" s="316" t="s">
        <v>245</v>
      </c>
      <c r="I85" s="313"/>
      <c r="J85" s="515" t="s">
        <v>246</v>
      </c>
      <c r="K85" s="516"/>
      <c r="L85" s="516"/>
      <c r="M85" s="517"/>
      <c r="N85" s="85"/>
      <c r="O85" s="85"/>
      <c r="P85" s="85"/>
      <c r="Q85" s="85"/>
      <c r="R85" s="85"/>
      <c r="T85" s="85"/>
      <c r="AC85" s="301"/>
      <c r="AD85" s="301"/>
      <c r="AG85" s="301"/>
      <c r="AH85" s="301"/>
      <c r="AK85" s="301"/>
      <c r="AL85" s="301"/>
      <c r="AM85" s="301"/>
      <c r="AN85" s="301"/>
      <c r="AP85" s="301"/>
      <c r="AQ85" s="301"/>
      <c r="AT85" s="301"/>
      <c r="AU85" s="301"/>
    </row>
    <row r="86" spans="1:47" s="325" customFormat="1" ht="15">
      <c r="A86" s="161" t="s">
        <v>288</v>
      </c>
      <c r="B86" s="161">
        <v>1</v>
      </c>
      <c r="C86" s="162"/>
      <c r="D86" s="163"/>
      <c r="E86" s="71"/>
      <c r="F86" s="72">
        <f aca="true" t="shared" si="16" ref="F86:F93">IF(H86&gt;0,G86,"")</f>
      </c>
      <c r="G86" s="73">
        <f aca="true" t="shared" si="17" ref="G86:G93">IF(K86&gt;L86,3,(IF(K86&lt;L86,0,1)))</f>
        <v>1</v>
      </c>
      <c r="H86" s="73">
        <f aca="true" t="shared" si="18" ref="H86:H93">(COUNTA(K86:L86))/2</f>
        <v>0</v>
      </c>
      <c r="I86" s="74">
        <f aca="true" t="shared" si="19" ref="I86:I93">IF(K86&gt;L86,1,0)</f>
        <v>0</v>
      </c>
      <c r="J86" s="75">
        <f>V9</f>
      </c>
      <c r="K86" s="76"/>
      <c r="L86" s="76"/>
      <c r="M86" s="77">
        <f>V79</f>
      </c>
      <c r="N86" s="85"/>
      <c r="O86" s="85"/>
      <c r="P86" s="85"/>
      <c r="Q86" s="85"/>
      <c r="R86" s="85"/>
      <c r="T86" s="85"/>
      <c r="AC86" s="301"/>
      <c r="AD86" s="301"/>
      <c r="AG86" s="301"/>
      <c r="AH86" s="301"/>
      <c r="AK86" s="301"/>
      <c r="AL86" s="301"/>
      <c r="AM86" s="301"/>
      <c r="AN86" s="301"/>
      <c r="AP86" s="301"/>
      <c r="AQ86" s="301"/>
      <c r="AT86" s="301"/>
      <c r="AU86" s="301"/>
    </row>
    <row r="87" spans="1:47" s="325" customFormat="1" ht="15">
      <c r="A87" s="92" t="s">
        <v>280</v>
      </c>
      <c r="B87" s="92">
        <v>2</v>
      </c>
      <c r="C87" s="93"/>
      <c r="D87" s="94"/>
      <c r="E87" s="71"/>
      <c r="F87" s="95">
        <f t="shared" si="16"/>
      </c>
      <c r="G87" s="96">
        <f t="shared" si="17"/>
        <v>1</v>
      </c>
      <c r="H87" s="96">
        <f t="shared" si="18"/>
        <v>0</v>
      </c>
      <c r="I87" s="97">
        <f t="shared" si="19"/>
        <v>0</v>
      </c>
      <c r="J87" s="98">
        <f>V19</f>
      </c>
      <c r="K87" s="95"/>
      <c r="L87" s="95"/>
      <c r="M87" s="99">
        <f>V69</f>
      </c>
      <c r="N87" s="85"/>
      <c r="O87" s="85"/>
      <c r="P87" s="85"/>
      <c r="Q87" s="85"/>
      <c r="R87" s="85"/>
      <c r="T87" s="85"/>
      <c r="AC87" s="301"/>
      <c r="AD87" s="301"/>
      <c r="AG87" s="301"/>
      <c r="AH87" s="301"/>
      <c r="AK87" s="301"/>
      <c r="AL87" s="301"/>
      <c r="AM87" s="301"/>
      <c r="AN87" s="301"/>
      <c r="AP87" s="301"/>
      <c r="AQ87" s="301"/>
      <c r="AT87" s="301"/>
      <c r="AU87" s="301"/>
    </row>
    <row r="88" spans="1:47" s="325" customFormat="1" ht="15">
      <c r="A88" s="68" t="s">
        <v>281</v>
      </c>
      <c r="B88" s="68">
        <v>3</v>
      </c>
      <c r="C88" s="69"/>
      <c r="D88" s="70"/>
      <c r="E88" s="71"/>
      <c r="F88" s="72">
        <f t="shared" si="16"/>
      </c>
      <c r="G88" s="73">
        <f t="shared" si="17"/>
        <v>1</v>
      </c>
      <c r="H88" s="73">
        <f t="shared" si="18"/>
        <v>0</v>
      </c>
      <c r="I88" s="74">
        <f t="shared" si="19"/>
        <v>0</v>
      </c>
      <c r="J88" s="192">
        <f>V28</f>
      </c>
      <c r="K88" s="72"/>
      <c r="L88" s="72"/>
      <c r="M88" s="193">
        <f>V58</f>
      </c>
      <c r="N88" s="85"/>
      <c r="O88" s="85"/>
      <c r="P88" s="85"/>
      <c r="Q88" s="85"/>
      <c r="R88" s="85"/>
      <c r="T88" s="85"/>
      <c r="AC88" s="301"/>
      <c r="AD88" s="301"/>
      <c r="AG88" s="301"/>
      <c r="AH88" s="301"/>
      <c r="AK88" s="301"/>
      <c r="AL88" s="301"/>
      <c r="AM88" s="301"/>
      <c r="AN88" s="301"/>
      <c r="AP88" s="301"/>
      <c r="AQ88" s="301"/>
      <c r="AT88" s="301"/>
      <c r="AU88" s="301"/>
    </row>
    <row r="89" spans="1:47" s="325" customFormat="1" ht="15">
      <c r="A89" s="92" t="s">
        <v>282</v>
      </c>
      <c r="B89" s="92">
        <v>4</v>
      </c>
      <c r="C89" s="93"/>
      <c r="D89" s="94"/>
      <c r="E89" s="369"/>
      <c r="F89" s="95">
        <f t="shared" si="16"/>
      </c>
      <c r="G89" s="96">
        <f t="shared" si="17"/>
        <v>1</v>
      </c>
      <c r="H89" s="96">
        <f t="shared" si="18"/>
        <v>0</v>
      </c>
      <c r="I89" s="97">
        <f t="shared" si="19"/>
        <v>0</v>
      </c>
      <c r="J89" s="98">
        <f>V38</f>
      </c>
      <c r="K89" s="95"/>
      <c r="L89" s="95"/>
      <c r="M89" s="99">
        <f>V48</f>
      </c>
      <c r="N89" s="85"/>
      <c r="O89" s="85"/>
      <c r="P89" s="85"/>
      <c r="Q89" s="85"/>
      <c r="R89" s="85"/>
      <c r="T89" s="85"/>
      <c r="AC89" s="301"/>
      <c r="AD89" s="301"/>
      <c r="AG89" s="301"/>
      <c r="AH89" s="301"/>
      <c r="AK89" s="301"/>
      <c r="AL89" s="301"/>
      <c r="AM89" s="301"/>
      <c r="AN89" s="301"/>
      <c r="AP89" s="301"/>
      <c r="AQ89" s="301"/>
      <c r="AT89" s="301"/>
      <c r="AU89" s="301"/>
    </row>
    <row r="90" spans="1:47" s="325" customFormat="1" ht="15">
      <c r="A90" s="68" t="s">
        <v>283</v>
      </c>
      <c r="B90" s="68">
        <v>1</v>
      </c>
      <c r="C90" s="69"/>
      <c r="D90" s="70"/>
      <c r="E90" s="71"/>
      <c r="F90" s="72">
        <f t="shared" si="16"/>
      </c>
      <c r="G90" s="73">
        <f t="shared" si="17"/>
        <v>1</v>
      </c>
      <c r="H90" s="73">
        <f t="shared" si="18"/>
        <v>0</v>
      </c>
      <c r="I90" s="74">
        <f t="shared" si="19"/>
        <v>0</v>
      </c>
      <c r="J90" s="192">
        <f>V47</f>
      </c>
      <c r="K90" s="72"/>
      <c r="L90" s="72"/>
      <c r="M90" s="193">
        <f>V39</f>
      </c>
      <c r="N90" s="85"/>
      <c r="O90" s="85"/>
      <c r="P90" s="85"/>
      <c r="Q90" s="85"/>
      <c r="R90" s="85"/>
      <c r="T90" s="85"/>
      <c r="AC90" s="301"/>
      <c r="AD90" s="301"/>
      <c r="AG90" s="301"/>
      <c r="AH90" s="301"/>
      <c r="AK90" s="301"/>
      <c r="AL90" s="301"/>
      <c r="AM90" s="301"/>
      <c r="AN90" s="301"/>
      <c r="AP90" s="301"/>
      <c r="AQ90" s="301"/>
      <c r="AT90" s="301"/>
      <c r="AU90" s="301"/>
    </row>
    <row r="91" spans="1:47" s="325" customFormat="1" ht="15">
      <c r="A91" s="92" t="s">
        <v>284</v>
      </c>
      <c r="B91" s="92">
        <v>2</v>
      </c>
      <c r="C91" s="93"/>
      <c r="D91" s="94"/>
      <c r="E91" s="71"/>
      <c r="F91" s="95">
        <f t="shared" si="16"/>
      </c>
      <c r="G91" s="96">
        <f t="shared" si="17"/>
        <v>1</v>
      </c>
      <c r="H91" s="96">
        <f t="shared" si="18"/>
        <v>0</v>
      </c>
      <c r="I91" s="97">
        <f t="shared" si="19"/>
        <v>0</v>
      </c>
      <c r="J91" s="98">
        <f>V57</f>
      </c>
      <c r="K91" s="95"/>
      <c r="L91" s="95"/>
      <c r="M91" s="99">
        <f>V29</f>
      </c>
      <c r="N91" s="85"/>
      <c r="O91" s="85"/>
      <c r="P91" s="85"/>
      <c r="Q91" s="85"/>
      <c r="R91" s="85"/>
      <c r="T91" s="85"/>
      <c r="AC91" s="301"/>
      <c r="AD91" s="301"/>
      <c r="AG91" s="301"/>
      <c r="AH91" s="301"/>
      <c r="AK91" s="301"/>
      <c r="AL91" s="301"/>
      <c r="AM91" s="301"/>
      <c r="AN91" s="301"/>
      <c r="AP91" s="301"/>
      <c r="AQ91" s="301"/>
      <c r="AT91" s="301"/>
      <c r="AU91" s="301"/>
    </row>
    <row r="92" spans="1:47" s="325" customFormat="1" ht="15">
      <c r="A92" s="92" t="s">
        <v>285</v>
      </c>
      <c r="B92" s="92">
        <v>3</v>
      </c>
      <c r="C92" s="93"/>
      <c r="D92" s="94"/>
      <c r="E92" s="71"/>
      <c r="F92" s="95">
        <f t="shared" si="16"/>
      </c>
      <c r="G92" s="96">
        <f t="shared" si="17"/>
        <v>1</v>
      </c>
      <c r="H92" s="96">
        <f t="shared" si="18"/>
        <v>0</v>
      </c>
      <c r="I92" s="97">
        <f t="shared" si="19"/>
        <v>0</v>
      </c>
      <c r="J92" s="98">
        <f>V68</f>
      </c>
      <c r="K92" s="95"/>
      <c r="L92" s="95"/>
      <c r="M92" s="99">
        <f>V20</f>
      </c>
      <c r="N92" s="85"/>
      <c r="O92" s="85"/>
      <c r="P92" s="85"/>
      <c r="Q92" s="85"/>
      <c r="R92" s="85"/>
      <c r="T92" s="85"/>
      <c r="AC92" s="301"/>
      <c r="AD92" s="301"/>
      <c r="AG92" s="301"/>
      <c r="AH92" s="301"/>
      <c r="AK92" s="301"/>
      <c r="AL92" s="301"/>
      <c r="AM92" s="301"/>
      <c r="AN92" s="301"/>
      <c r="AP92" s="301"/>
      <c r="AQ92" s="301"/>
      <c r="AT92" s="301"/>
      <c r="AU92" s="301"/>
    </row>
    <row r="93" spans="1:47" s="325" customFormat="1" ht="15.75" thickBot="1">
      <c r="A93" s="109" t="s">
        <v>286</v>
      </c>
      <c r="B93" s="109">
        <v>4</v>
      </c>
      <c r="C93" s="110"/>
      <c r="D93" s="111"/>
      <c r="E93" s="112"/>
      <c r="F93" s="113">
        <f t="shared" si="16"/>
      </c>
      <c r="G93" s="114">
        <f t="shared" si="17"/>
        <v>1</v>
      </c>
      <c r="H93" s="114">
        <f t="shared" si="18"/>
        <v>0</v>
      </c>
      <c r="I93" s="115">
        <f t="shared" si="19"/>
        <v>0</v>
      </c>
      <c r="J93" s="116">
        <f>V78</f>
      </c>
      <c r="K93" s="117"/>
      <c r="L93" s="117"/>
      <c r="M93" s="118">
        <f>V10</f>
      </c>
      <c r="N93" s="85"/>
      <c r="O93" s="85"/>
      <c r="P93" s="85"/>
      <c r="Q93" s="85"/>
      <c r="R93" s="85"/>
      <c r="T93" s="85"/>
      <c r="AC93" s="301"/>
      <c r="AD93" s="301"/>
      <c r="AG93" s="301"/>
      <c r="AH93" s="301"/>
      <c r="AK93" s="301"/>
      <c r="AL93" s="301"/>
      <c r="AM93" s="301"/>
      <c r="AN93" s="301"/>
      <c r="AP93" s="301"/>
      <c r="AQ93" s="301"/>
      <c r="AT93" s="301"/>
      <c r="AU93" s="301"/>
    </row>
    <row r="94" spans="1:47" s="325" customFormat="1" ht="15">
      <c r="A94" s="310"/>
      <c r="B94" s="301"/>
      <c r="C94" s="301"/>
      <c r="D94" s="301"/>
      <c r="E94" s="301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AC94" s="301"/>
      <c r="AD94" s="301"/>
      <c r="AG94" s="301"/>
      <c r="AH94" s="301"/>
      <c r="AK94" s="301"/>
      <c r="AL94" s="301"/>
      <c r="AM94" s="301"/>
      <c r="AN94" s="301"/>
      <c r="AP94" s="301"/>
      <c r="AQ94" s="301"/>
      <c r="AT94" s="301"/>
      <c r="AU94" s="301"/>
    </row>
    <row r="95" spans="1:47" s="325" customFormat="1" ht="20.25">
      <c r="A95" s="310"/>
      <c r="B95" s="301"/>
      <c r="C95" s="301"/>
      <c r="D95" s="301"/>
      <c r="E95" s="301"/>
      <c r="F95" s="301"/>
      <c r="G95" s="301"/>
      <c r="H95" s="301"/>
      <c r="I95" s="301"/>
      <c r="J95" s="301"/>
      <c r="K95" s="304" t="s">
        <v>171</v>
      </c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AC95" s="301"/>
      <c r="AD95" s="301"/>
      <c r="AG95" s="301"/>
      <c r="AH95" s="301"/>
      <c r="AK95" s="301"/>
      <c r="AL95" s="301"/>
      <c r="AM95" s="301"/>
      <c r="AN95" s="301"/>
      <c r="AP95" s="301"/>
      <c r="AQ95" s="301"/>
      <c r="AT95" s="301"/>
      <c r="AU95" s="301"/>
    </row>
    <row r="96" spans="1:47" s="325" customFormat="1" ht="15.75" thickBot="1">
      <c r="A96" s="310"/>
      <c r="B96" s="301"/>
      <c r="C96" s="301"/>
      <c r="D96" s="301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AC96" s="301"/>
      <c r="AD96" s="301"/>
      <c r="AG96" s="301"/>
      <c r="AH96" s="301"/>
      <c r="AK96" s="301"/>
      <c r="AL96" s="301"/>
      <c r="AM96" s="301"/>
      <c r="AN96" s="301"/>
      <c r="AP96" s="301"/>
      <c r="AQ96" s="301"/>
      <c r="AT96" s="301"/>
      <c r="AU96" s="301"/>
    </row>
    <row r="97" spans="1:47" s="325" customFormat="1" ht="19.5" thickBot="1">
      <c r="A97" s="313" t="s">
        <v>240</v>
      </c>
      <c r="B97" s="314" t="s">
        <v>241</v>
      </c>
      <c r="C97" s="315" t="s">
        <v>242</v>
      </c>
      <c r="D97" s="313" t="s">
        <v>243</v>
      </c>
      <c r="E97" s="313"/>
      <c r="F97" s="313" t="s">
        <v>244</v>
      </c>
      <c r="G97" s="313"/>
      <c r="H97" s="316" t="s">
        <v>245</v>
      </c>
      <c r="I97" s="313"/>
      <c r="J97" s="515" t="s">
        <v>246</v>
      </c>
      <c r="K97" s="516"/>
      <c r="L97" s="516"/>
      <c r="M97" s="517"/>
      <c r="N97" s="85"/>
      <c r="O97" s="85"/>
      <c r="P97" s="85"/>
      <c r="Q97" s="85"/>
      <c r="R97" s="85"/>
      <c r="T97" s="85"/>
      <c r="AC97" s="301"/>
      <c r="AD97" s="301"/>
      <c r="AG97" s="301"/>
      <c r="AH97" s="301"/>
      <c r="AK97" s="301"/>
      <c r="AL97" s="301"/>
      <c r="AM97" s="301"/>
      <c r="AN97" s="301"/>
      <c r="AP97" s="301"/>
      <c r="AQ97" s="301"/>
      <c r="AT97" s="301"/>
      <c r="AU97" s="301"/>
    </row>
    <row r="98" spans="1:47" s="325" customFormat="1" ht="15">
      <c r="A98" s="161" t="s">
        <v>264</v>
      </c>
      <c r="B98" s="161">
        <v>1</v>
      </c>
      <c r="C98" s="162"/>
      <c r="D98" s="163"/>
      <c r="E98" s="71"/>
      <c r="F98" s="72">
        <f>IF(H98&gt;0,G98,"")</f>
      </c>
      <c r="G98" s="73">
        <f>IF(K98&gt;L98,3,(IF(K98&lt;L98,0,1)))</f>
        <v>1</v>
      </c>
      <c r="H98" s="73">
        <f>(COUNTA(K98:L98))/2</f>
        <v>0</v>
      </c>
      <c r="I98" s="74">
        <f>IF(K98&gt;L98,1,0)</f>
        <v>0</v>
      </c>
      <c r="J98" s="75"/>
      <c r="K98" s="76"/>
      <c r="L98" s="76"/>
      <c r="M98" s="77"/>
      <c r="N98" s="85"/>
      <c r="O98" s="85"/>
      <c r="P98" s="85"/>
      <c r="Q98" s="85"/>
      <c r="R98" s="85"/>
      <c r="T98" s="85"/>
      <c r="AC98" s="301"/>
      <c r="AD98" s="301"/>
      <c r="AG98" s="301"/>
      <c r="AH98" s="301"/>
      <c r="AK98" s="301"/>
      <c r="AL98" s="301"/>
      <c r="AM98" s="301"/>
      <c r="AN98" s="301"/>
      <c r="AP98" s="301"/>
      <c r="AQ98" s="301"/>
      <c r="AT98" s="301"/>
      <c r="AU98" s="301"/>
    </row>
    <row r="99" spans="1:47" s="325" customFormat="1" ht="15">
      <c r="A99" s="92" t="s">
        <v>265</v>
      </c>
      <c r="B99" s="92">
        <v>2</v>
      </c>
      <c r="C99" s="93"/>
      <c r="D99" s="94"/>
      <c r="E99" s="71"/>
      <c r="F99" s="95">
        <f>IF(H99&gt;0,G99,"")</f>
      </c>
      <c r="G99" s="96">
        <f>IF(K99&gt;L99,3,(IF(K99&lt;L99,0,1)))</f>
        <v>1</v>
      </c>
      <c r="H99" s="96">
        <f>(COUNTA(K99:L99))/2</f>
        <v>0</v>
      </c>
      <c r="I99" s="97">
        <f>IF(K99&gt;L99,1,0)</f>
        <v>0</v>
      </c>
      <c r="J99" s="98"/>
      <c r="K99" s="95"/>
      <c r="L99" s="95"/>
      <c r="M99" s="99"/>
      <c r="N99" s="85"/>
      <c r="O99" s="85"/>
      <c r="P99" s="85"/>
      <c r="Q99" s="85"/>
      <c r="R99" s="85"/>
      <c r="T99" s="85"/>
      <c r="AC99" s="301"/>
      <c r="AD99" s="301"/>
      <c r="AG99" s="301"/>
      <c r="AH99" s="301"/>
      <c r="AK99" s="301"/>
      <c r="AL99" s="301"/>
      <c r="AM99" s="301"/>
      <c r="AN99" s="301"/>
      <c r="AP99" s="301"/>
      <c r="AQ99" s="301"/>
      <c r="AT99" s="301"/>
      <c r="AU99" s="301"/>
    </row>
    <row r="100" spans="1:47" s="325" customFormat="1" ht="15">
      <c r="A100" s="68" t="s">
        <v>266</v>
      </c>
      <c r="B100" s="68">
        <v>3</v>
      </c>
      <c r="C100" s="69"/>
      <c r="D100" s="70"/>
      <c r="E100" s="71"/>
      <c r="F100" s="72">
        <f>IF(H100&gt;0,G100,"")</f>
      </c>
      <c r="G100" s="73">
        <f>IF(K100&gt;L100,3,(IF(K100&lt;L100,0,1)))</f>
        <v>1</v>
      </c>
      <c r="H100" s="73">
        <f>(COUNTA(K100:L100))/2</f>
        <v>0</v>
      </c>
      <c r="I100" s="74">
        <f>IF(K100&gt;L100,1,0)</f>
        <v>0</v>
      </c>
      <c r="J100" s="192"/>
      <c r="K100" s="72"/>
      <c r="L100" s="72"/>
      <c r="M100" s="193"/>
      <c r="N100" s="85"/>
      <c r="O100" s="85"/>
      <c r="P100" s="85"/>
      <c r="Q100" s="85"/>
      <c r="R100" s="85"/>
      <c r="T100" s="85"/>
      <c r="AC100" s="301"/>
      <c r="AD100" s="301"/>
      <c r="AG100" s="301"/>
      <c r="AH100" s="301"/>
      <c r="AK100" s="301"/>
      <c r="AL100" s="301"/>
      <c r="AM100" s="301"/>
      <c r="AN100" s="301"/>
      <c r="AP100" s="301"/>
      <c r="AQ100" s="301"/>
      <c r="AT100" s="301"/>
      <c r="AU100" s="301"/>
    </row>
    <row r="101" spans="1:47" s="325" customFormat="1" ht="15.75" thickBot="1">
      <c r="A101" s="171" t="s">
        <v>267</v>
      </c>
      <c r="B101" s="171">
        <v>4</v>
      </c>
      <c r="C101" s="172"/>
      <c r="D101" s="173"/>
      <c r="E101" s="112"/>
      <c r="F101" s="113">
        <f>IF(H101&gt;0,G101,"")</f>
      </c>
      <c r="G101" s="114">
        <f>IF(K101&gt;L101,3,(IF(K101&lt;L101,0,1)))</f>
        <v>1</v>
      </c>
      <c r="H101" s="114">
        <f>(COUNTA(K101:L101))/2</f>
        <v>0</v>
      </c>
      <c r="I101" s="115">
        <f>IF(K101&gt;L101,1,0)</f>
        <v>0</v>
      </c>
      <c r="J101" s="116"/>
      <c r="K101" s="113"/>
      <c r="L101" s="113"/>
      <c r="M101" s="118"/>
      <c r="N101" s="85"/>
      <c r="O101" s="85"/>
      <c r="P101" s="85"/>
      <c r="Q101" s="85"/>
      <c r="R101" s="85"/>
      <c r="T101" s="85"/>
      <c r="AC101" s="301"/>
      <c r="AD101" s="301"/>
      <c r="AG101" s="301"/>
      <c r="AH101" s="301"/>
      <c r="AK101" s="301"/>
      <c r="AL101" s="301"/>
      <c r="AM101" s="301"/>
      <c r="AN101" s="301"/>
      <c r="AP101" s="301"/>
      <c r="AQ101" s="301"/>
      <c r="AT101" s="301"/>
      <c r="AU101" s="301"/>
    </row>
    <row r="102" spans="1:47" s="325" customFormat="1" ht="15">
      <c r="A102" s="301"/>
      <c r="B102" s="301"/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AC102" s="301"/>
      <c r="AD102" s="301"/>
      <c r="AG102" s="301"/>
      <c r="AH102" s="301"/>
      <c r="AK102" s="301"/>
      <c r="AL102" s="301"/>
      <c r="AM102" s="301"/>
      <c r="AN102" s="301"/>
      <c r="AP102" s="301"/>
      <c r="AQ102" s="301"/>
      <c r="AT102" s="301"/>
      <c r="AU102" s="301"/>
    </row>
    <row r="103" spans="1:47" s="325" customFormat="1" ht="20.25">
      <c r="A103" s="310"/>
      <c r="B103" s="301"/>
      <c r="C103" s="301"/>
      <c r="D103" s="301"/>
      <c r="E103" s="301"/>
      <c r="F103" s="301"/>
      <c r="G103" s="301"/>
      <c r="H103" s="301"/>
      <c r="I103" s="301"/>
      <c r="J103" s="301"/>
      <c r="K103" s="304" t="s">
        <v>172</v>
      </c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AC103" s="301"/>
      <c r="AD103" s="301"/>
      <c r="AG103" s="301"/>
      <c r="AH103" s="301"/>
      <c r="AK103" s="301"/>
      <c r="AL103" s="301"/>
      <c r="AM103" s="301"/>
      <c r="AN103" s="301"/>
      <c r="AP103" s="301"/>
      <c r="AQ103" s="301"/>
      <c r="AT103" s="301"/>
      <c r="AU103" s="301"/>
    </row>
    <row r="104" spans="1:47" s="325" customFormat="1" ht="15.75" thickBot="1">
      <c r="A104" s="310"/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AC104" s="301"/>
      <c r="AD104" s="301"/>
      <c r="AG104" s="301"/>
      <c r="AH104" s="301"/>
      <c r="AK104" s="301"/>
      <c r="AL104" s="301"/>
      <c r="AM104" s="301"/>
      <c r="AN104" s="301"/>
      <c r="AP104" s="301"/>
      <c r="AQ104" s="301"/>
      <c r="AT104" s="301"/>
      <c r="AU104" s="301"/>
    </row>
    <row r="105" spans="1:47" s="325" customFormat="1" ht="19.5" thickBot="1">
      <c r="A105" s="313" t="s">
        <v>240</v>
      </c>
      <c r="B105" s="314" t="s">
        <v>241</v>
      </c>
      <c r="C105" s="315" t="s">
        <v>242</v>
      </c>
      <c r="D105" s="313" t="s">
        <v>243</v>
      </c>
      <c r="E105" s="313"/>
      <c r="F105" s="313" t="s">
        <v>244</v>
      </c>
      <c r="G105" s="313"/>
      <c r="H105" s="316" t="s">
        <v>245</v>
      </c>
      <c r="I105" s="313"/>
      <c r="J105" s="515" t="s">
        <v>246</v>
      </c>
      <c r="K105" s="516"/>
      <c r="L105" s="516"/>
      <c r="M105" s="517"/>
      <c r="N105" s="85"/>
      <c r="O105" s="85"/>
      <c r="P105" s="85"/>
      <c r="Q105" s="85"/>
      <c r="R105" s="85"/>
      <c r="T105" s="85"/>
      <c r="AC105" s="301"/>
      <c r="AD105" s="301"/>
      <c r="AG105" s="301"/>
      <c r="AH105" s="301"/>
      <c r="AK105" s="301"/>
      <c r="AL105" s="301"/>
      <c r="AM105" s="301"/>
      <c r="AN105" s="301"/>
      <c r="AP105" s="301"/>
      <c r="AQ105" s="301"/>
      <c r="AT105" s="301"/>
      <c r="AU105" s="301"/>
    </row>
    <row r="106" spans="1:47" s="325" customFormat="1" ht="15">
      <c r="A106" s="161" t="s">
        <v>255</v>
      </c>
      <c r="B106" s="161">
        <v>1</v>
      </c>
      <c r="C106" s="162"/>
      <c r="D106" s="163"/>
      <c r="E106" s="164"/>
      <c r="F106" s="76">
        <f>IF(H106&gt;0,G106,"")</f>
      </c>
      <c r="G106" s="165">
        <f>IF(K106&gt;L106,3,(IF(K106&lt;L106,0,1)))</f>
        <v>1</v>
      </c>
      <c r="H106" s="165">
        <f>(COUNTA(K106:L106))/2</f>
        <v>0</v>
      </c>
      <c r="I106" s="166">
        <f>IF(K106&gt;L106,1,0)</f>
        <v>0</v>
      </c>
      <c r="J106" s="75"/>
      <c r="K106" s="76"/>
      <c r="L106" s="76"/>
      <c r="M106" s="77"/>
      <c r="N106" s="85"/>
      <c r="O106" s="85"/>
      <c r="P106" s="85"/>
      <c r="Q106" s="85"/>
      <c r="R106" s="85"/>
      <c r="T106" s="85"/>
      <c r="AC106" s="301"/>
      <c r="AD106" s="301"/>
      <c r="AG106" s="301"/>
      <c r="AH106" s="301"/>
      <c r="AK106" s="301"/>
      <c r="AL106" s="301"/>
      <c r="AM106" s="301"/>
      <c r="AN106" s="301"/>
      <c r="AP106" s="301"/>
      <c r="AQ106" s="301"/>
      <c r="AT106" s="301"/>
      <c r="AU106" s="301"/>
    </row>
    <row r="107" spans="1:47" s="325" customFormat="1" ht="15">
      <c r="A107" s="92" t="s">
        <v>262</v>
      </c>
      <c r="B107" s="92">
        <v>2</v>
      </c>
      <c r="C107" s="93"/>
      <c r="D107" s="94"/>
      <c r="E107" s="71"/>
      <c r="F107" s="95">
        <f>IF(H107&gt;0,G107,"")</f>
      </c>
      <c r="G107" s="96">
        <f>IF(K107&gt;L107,3,(IF(K107&lt;L107,0,1)))</f>
        <v>1</v>
      </c>
      <c r="H107" s="96">
        <f>(COUNTA(K107:L107))/2</f>
        <v>0</v>
      </c>
      <c r="I107" s="97">
        <f>IF(K107&gt;L107,1,0)</f>
        <v>0</v>
      </c>
      <c r="J107" s="98"/>
      <c r="K107" s="95"/>
      <c r="L107" s="95"/>
      <c r="M107" s="99"/>
      <c r="N107" s="85"/>
      <c r="O107" s="85"/>
      <c r="P107" s="85"/>
      <c r="Q107" s="85"/>
      <c r="R107" s="85"/>
      <c r="T107" s="85"/>
      <c r="AC107" s="301"/>
      <c r="AD107" s="301"/>
      <c r="AG107" s="301"/>
      <c r="AH107" s="301"/>
      <c r="AK107" s="301"/>
      <c r="AL107" s="301"/>
      <c r="AM107" s="301"/>
      <c r="AN107" s="301"/>
      <c r="AP107" s="301"/>
      <c r="AQ107" s="301"/>
      <c r="AT107" s="301"/>
      <c r="AU107" s="301"/>
    </row>
    <row r="108" spans="1:47" s="325" customFormat="1" ht="15">
      <c r="A108" s="310"/>
      <c r="B108" s="301"/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AC108" s="301"/>
      <c r="AD108" s="301"/>
      <c r="AG108" s="301"/>
      <c r="AH108" s="301"/>
      <c r="AK108" s="301"/>
      <c r="AL108" s="301"/>
      <c r="AM108" s="301"/>
      <c r="AN108" s="301"/>
      <c r="AP108" s="301"/>
      <c r="AQ108" s="301"/>
      <c r="AT108" s="301"/>
      <c r="AU108" s="301"/>
    </row>
    <row r="109" spans="1:47" s="325" customFormat="1" ht="20.25">
      <c r="A109" s="310"/>
      <c r="B109" s="301"/>
      <c r="C109" s="301"/>
      <c r="D109" s="301"/>
      <c r="E109" s="301"/>
      <c r="F109" s="301"/>
      <c r="G109" s="301"/>
      <c r="H109" s="301"/>
      <c r="I109" s="301"/>
      <c r="J109" s="301"/>
      <c r="K109" s="304" t="s">
        <v>177</v>
      </c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AC109" s="301"/>
      <c r="AD109" s="301"/>
      <c r="AG109" s="301"/>
      <c r="AH109" s="301"/>
      <c r="AK109" s="301"/>
      <c r="AL109" s="301"/>
      <c r="AM109" s="301"/>
      <c r="AN109" s="301"/>
      <c r="AP109" s="301"/>
      <c r="AQ109" s="301"/>
      <c r="AT109" s="301"/>
      <c r="AU109" s="301"/>
    </row>
    <row r="110" spans="1:47" s="325" customFormat="1" ht="15.75" thickBot="1">
      <c r="A110" s="310"/>
      <c r="B110" s="301"/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301"/>
      <c r="AC110" s="301"/>
      <c r="AD110" s="301"/>
      <c r="AG110" s="301"/>
      <c r="AH110" s="301"/>
      <c r="AK110" s="301"/>
      <c r="AL110" s="301"/>
      <c r="AM110" s="301"/>
      <c r="AN110" s="301"/>
      <c r="AP110" s="301"/>
      <c r="AQ110" s="301"/>
      <c r="AT110" s="301"/>
      <c r="AU110" s="301"/>
    </row>
    <row r="111" spans="1:47" s="325" customFormat="1" ht="19.5" thickBot="1">
      <c r="A111" s="313" t="s">
        <v>240</v>
      </c>
      <c r="B111" s="314" t="s">
        <v>241</v>
      </c>
      <c r="C111" s="315" t="s">
        <v>242</v>
      </c>
      <c r="D111" s="313" t="s">
        <v>243</v>
      </c>
      <c r="E111" s="313"/>
      <c r="F111" s="313" t="s">
        <v>244</v>
      </c>
      <c r="G111" s="313"/>
      <c r="H111" s="316" t="s">
        <v>245</v>
      </c>
      <c r="I111" s="313"/>
      <c r="J111" s="515" t="s">
        <v>246</v>
      </c>
      <c r="K111" s="516"/>
      <c r="L111" s="516"/>
      <c r="M111" s="517"/>
      <c r="N111" s="85"/>
      <c r="O111" s="85"/>
      <c r="P111" s="85"/>
      <c r="Q111" s="85"/>
      <c r="R111" s="85"/>
      <c r="T111" s="85"/>
      <c r="AC111" s="301"/>
      <c r="AD111" s="301"/>
      <c r="AG111" s="301"/>
      <c r="AH111" s="301"/>
      <c r="AK111" s="301"/>
      <c r="AL111" s="301"/>
      <c r="AM111" s="301"/>
      <c r="AN111" s="301"/>
      <c r="AP111" s="301"/>
      <c r="AQ111" s="301"/>
      <c r="AT111" s="301"/>
      <c r="AU111" s="301"/>
    </row>
    <row r="112" spans="1:47" s="325" customFormat="1" ht="15.75" thickBot="1">
      <c r="A112" s="370" t="s">
        <v>177</v>
      </c>
      <c r="B112" s="370">
        <v>2</v>
      </c>
      <c r="C112" s="371"/>
      <c r="D112" s="372"/>
      <c r="E112" s="373"/>
      <c r="F112" s="374">
        <f>IF(H112&gt;0,G112,"")</f>
      </c>
      <c r="G112" s="375">
        <f>IF(K112&gt;L112,3,(IF(K112&lt;L112,0,1)))</f>
        <v>1</v>
      </c>
      <c r="H112" s="375">
        <f>(COUNTA(K112:L112))/2</f>
        <v>0</v>
      </c>
      <c r="I112" s="376">
        <f>IF(K112&gt;L112,1,0)</f>
        <v>0</v>
      </c>
      <c r="J112" s="377"/>
      <c r="K112" s="374"/>
      <c r="L112" s="374"/>
      <c r="M112" s="378"/>
      <c r="N112" s="85"/>
      <c r="O112" s="85"/>
      <c r="P112" s="85"/>
      <c r="Q112" s="85"/>
      <c r="R112" s="85"/>
      <c r="T112" s="85"/>
      <c r="V112" s="301"/>
      <c r="AC112" s="301"/>
      <c r="AD112" s="301"/>
      <c r="AG112" s="301"/>
      <c r="AH112" s="301"/>
      <c r="AK112" s="301"/>
      <c r="AL112" s="301"/>
      <c r="AM112" s="301"/>
      <c r="AN112" s="301"/>
      <c r="AP112" s="301"/>
      <c r="AQ112" s="301"/>
      <c r="AT112" s="301"/>
      <c r="AU112" s="301"/>
    </row>
    <row r="113" spans="1:47" s="325" customFormat="1" ht="15">
      <c r="A113" s="301"/>
      <c r="B113" s="301"/>
      <c r="C113" s="301"/>
      <c r="D113" s="301"/>
      <c r="E113" s="301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AC113" s="301"/>
      <c r="AD113" s="301"/>
      <c r="AG113" s="301"/>
      <c r="AH113" s="301"/>
      <c r="AK113" s="301"/>
      <c r="AL113" s="301"/>
      <c r="AM113" s="301"/>
      <c r="AP113" s="301"/>
      <c r="AQ113" s="301"/>
      <c r="AT113" s="301"/>
      <c r="AU113" s="301"/>
    </row>
    <row r="114" spans="1:47" s="325" customFormat="1" ht="15">
      <c r="A114" s="301"/>
      <c r="B114" s="301"/>
      <c r="C114" s="301"/>
      <c r="D114" s="301"/>
      <c r="E114" s="301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AC114" s="301"/>
      <c r="AD114" s="301"/>
      <c r="AG114" s="301"/>
      <c r="AH114" s="301"/>
      <c r="AK114" s="301"/>
      <c r="AL114" s="301"/>
      <c r="AM114" s="301"/>
      <c r="AP114" s="301"/>
      <c r="AQ114" s="301"/>
      <c r="AT114" s="301"/>
      <c r="AU114" s="301"/>
    </row>
    <row r="115" spans="1:47" s="325" customFormat="1" ht="20.25">
      <c r="A115" s="310"/>
      <c r="B115" s="301"/>
      <c r="C115" s="301"/>
      <c r="D115" s="301"/>
      <c r="E115" s="301"/>
      <c r="F115" s="301"/>
      <c r="G115" s="301"/>
      <c r="H115" s="301"/>
      <c r="I115" s="301"/>
      <c r="J115" s="301"/>
      <c r="K115" s="304" t="s">
        <v>176</v>
      </c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AC115" s="301"/>
      <c r="AD115" s="301"/>
      <c r="AG115" s="301"/>
      <c r="AH115" s="301"/>
      <c r="AK115" s="301"/>
      <c r="AL115" s="301"/>
      <c r="AM115" s="301"/>
      <c r="AP115" s="301"/>
      <c r="AQ115" s="301"/>
      <c r="AT115" s="301"/>
      <c r="AU115" s="301"/>
    </row>
    <row r="116" spans="1:47" s="325" customFormat="1" ht="15.75" thickBot="1">
      <c r="A116" s="310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AC116" s="301"/>
      <c r="AD116" s="301"/>
      <c r="AG116" s="301"/>
      <c r="AH116" s="301"/>
      <c r="AK116" s="301"/>
      <c r="AL116" s="301"/>
      <c r="AM116" s="301"/>
      <c r="AP116" s="301"/>
      <c r="AQ116" s="301"/>
      <c r="AT116" s="301"/>
      <c r="AU116" s="301"/>
    </row>
    <row r="117" spans="1:47" s="325" customFormat="1" ht="19.5" thickBot="1">
      <c r="A117" s="313" t="s">
        <v>240</v>
      </c>
      <c r="B117" s="314" t="s">
        <v>241</v>
      </c>
      <c r="C117" s="315" t="s">
        <v>242</v>
      </c>
      <c r="D117" s="313" t="s">
        <v>243</v>
      </c>
      <c r="E117" s="313"/>
      <c r="F117" s="313" t="s">
        <v>244</v>
      </c>
      <c r="G117" s="313"/>
      <c r="H117" s="316" t="s">
        <v>245</v>
      </c>
      <c r="I117" s="313"/>
      <c r="J117" s="515" t="s">
        <v>246</v>
      </c>
      <c r="K117" s="516"/>
      <c r="L117" s="516"/>
      <c r="M117" s="517"/>
      <c r="N117" s="85"/>
      <c r="O117" s="85"/>
      <c r="P117" s="85"/>
      <c r="Q117" s="85"/>
      <c r="R117" s="85"/>
      <c r="T117" s="85"/>
      <c r="AC117" s="301"/>
      <c r="AD117" s="301"/>
      <c r="AG117" s="301"/>
      <c r="AH117" s="301"/>
      <c r="AK117" s="301"/>
      <c r="AL117" s="301"/>
      <c r="AM117" s="301"/>
      <c r="AP117" s="301"/>
      <c r="AQ117" s="301"/>
      <c r="AT117" s="301"/>
      <c r="AU117" s="301"/>
    </row>
    <row r="118" spans="1:47" s="325" customFormat="1" ht="15.75" thickBot="1">
      <c r="A118" s="370" t="s">
        <v>176</v>
      </c>
      <c r="B118" s="370">
        <v>1</v>
      </c>
      <c r="C118" s="371"/>
      <c r="D118" s="372"/>
      <c r="E118" s="379"/>
      <c r="F118" s="380">
        <f>IF(H118&gt;0,G118,"")</f>
      </c>
      <c r="G118" s="381">
        <f>IF(K118&gt;L118,3,(IF(K118&lt;L118,0,1)))</f>
        <v>1</v>
      </c>
      <c r="H118" s="381">
        <f>(COUNTA(K118:L118))/2</f>
        <v>0</v>
      </c>
      <c r="I118" s="382">
        <f>IF(K118&gt;L118,1,0)</f>
        <v>0</v>
      </c>
      <c r="J118" s="377"/>
      <c r="K118" s="374"/>
      <c r="L118" s="374"/>
      <c r="M118" s="378"/>
      <c r="N118" s="85"/>
      <c r="O118" s="85"/>
      <c r="P118" s="85"/>
      <c r="Q118" s="85"/>
      <c r="R118" s="85"/>
      <c r="T118" s="85"/>
      <c r="V118" s="301"/>
      <c r="AC118" s="301"/>
      <c r="AD118" s="301"/>
      <c r="AG118" s="301"/>
      <c r="AH118" s="301"/>
      <c r="AK118" s="301"/>
      <c r="AL118" s="301"/>
      <c r="AM118" s="301"/>
      <c r="AP118" s="301"/>
      <c r="AQ118" s="301"/>
      <c r="AT118" s="301"/>
      <c r="AU118" s="301"/>
    </row>
    <row r="119" spans="29:47" s="325" customFormat="1" ht="15">
      <c r="AC119" s="301"/>
      <c r="AD119" s="301"/>
      <c r="AG119" s="301"/>
      <c r="AH119" s="301"/>
      <c r="AK119" s="301"/>
      <c r="AL119" s="301"/>
      <c r="AM119" s="301"/>
      <c r="AP119" s="301"/>
      <c r="AQ119" s="301"/>
      <c r="AT119" s="301"/>
      <c r="AU119" s="301"/>
    </row>
    <row r="120" spans="29:47" s="325" customFormat="1" ht="15">
      <c r="AC120" s="301"/>
      <c r="AD120" s="301"/>
      <c r="AG120" s="301"/>
      <c r="AH120" s="301"/>
      <c r="AK120" s="301"/>
      <c r="AL120" s="301"/>
      <c r="AM120" s="301"/>
      <c r="AP120" s="301"/>
      <c r="AQ120" s="301"/>
      <c r="AT120" s="301"/>
      <c r="AU120" s="301"/>
    </row>
    <row r="121" spans="29:47" s="325" customFormat="1" ht="15">
      <c r="AC121" s="301"/>
      <c r="AD121" s="301"/>
      <c r="AG121" s="301"/>
      <c r="AH121" s="301"/>
      <c r="AK121" s="301"/>
      <c r="AL121" s="301"/>
      <c r="AM121" s="301"/>
      <c r="AP121" s="301"/>
      <c r="AQ121" s="301"/>
      <c r="AT121" s="301"/>
      <c r="AU121" s="301"/>
    </row>
    <row r="122" spans="22:47" s="325" customFormat="1" ht="15">
      <c r="V122" s="301"/>
      <c r="AC122" s="301"/>
      <c r="AD122" s="301"/>
      <c r="AG122" s="301"/>
      <c r="AH122" s="301"/>
      <c r="AK122" s="301"/>
      <c r="AL122" s="301"/>
      <c r="AM122" s="301"/>
      <c r="AP122" s="301"/>
      <c r="AQ122" s="301"/>
      <c r="AT122" s="301"/>
      <c r="AU122" s="301"/>
    </row>
    <row r="123" spans="29:47" s="325" customFormat="1" ht="15">
      <c r="AC123" s="301"/>
      <c r="AD123" s="301"/>
      <c r="AG123" s="301"/>
      <c r="AH123" s="301"/>
      <c r="AK123" s="301"/>
      <c r="AL123" s="301"/>
      <c r="AM123" s="301"/>
      <c r="AP123" s="301"/>
      <c r="AQ123" s="301"/>
      <c r="AT123" s="301"/>
      <c r="AU123" s="301"/>
    </row>
    <row r="124" spans="22:47" s="325" customFormat="1" ht="15">
      <c r="V124" s="301"/>
      <c r="AC124" s="301"/>
      <c r="AD124" s="301"/>
      <c r="AG124" s="301"/>
      <c r="AH124" s="301"/>
      <c r="AK124" s="301"/>
      <c r="AL124" s="301"/>
      <c r="AM124" s="301"/>
      <c r="AP124" s="301"/>
      <c r="AQ124" s="301"/>
      <c r="AT124" s="301"/>
      <c r="AU124" s="301"/>
    </row>
    <row r="125" spans="29:47" s="325" customFormat="1" ht="15">
      <c r="AC125" s="301"/>
      <c r="AD125" s="301"/>
      <c r="AG125" s="301"/>
      <c r="AH125" s="301"/>
      <c r="AK125" s="301"/>
      <c r="AL125" s="301"/>
      <c r="AM125" s="301"/>
      <c r="AP125" s="301"/>
      <c r="AQ125" s="301"/>
      <c r="AT125" s="301"/>
      <c r="AU125" s="301"/>
    </row>
    <row r="126" spans="22:47" s="325" customFormat="1" ht="15">
      <c r="V126" s="301"/>
      <c r="AC126" s="301"/>
      <c r="AD126" s="301"/>
      <c r="AG126" s="301"/>
      <c r="AH126" s="301"/>
      <c r="AK126" s="301"/>
      <c r="AL126" s="301"/>
      <c r="AM126" s="301"/>
      <c r="AP126" s="301"/>
      <c r="AQ126" s="301"/>
      <c r="AT126" s="301"/>
      <c r="AU126" s="301"/>
    </row>
    <row r="127" spans="29:47" s="325" customFormat="1" ht="15">
      <c r="AC127" s="301"/>
      <c r="AD127" s="301"/>
      <c r="AG127" s="301"/>
      <c r="AH127" s="301"/>
      <c r="AK127" s="301"/>
      <c r="AL127" s="301"/>
      <c r="AM127" s="301"/>
      <c r="AP127" s="301"/>
      <c r="AQ127" s="301"/>
      <c r="AT127" s="301"/>
      <c r="AU127" s="301"/>
    </row>
    <row r="128" spans="22:47" s="325" customFormat="1" ht="15">
      <c r="V128" s="301"/>
      <c r="AC128" s="301"/>
      <c r="AD128" s="301"/>
      <c r="AG128" s="301"/>
      <c r="AH128" s="301"/>
      <c r="AK128" s="301"/>
      <c r="AL128" s="301"/>
      <c r="AM128" s="301"/>
      <c r="AP128" s="301"/>
      <c r="AQ128" s="301"/>
      <c r="AT128" s="301"/>
      <c r="AU128" s="301"/>
    </row>
    <row r="129" spans="29:47" s="325" customFormat="1" ht="15">
      <c r="AC129" s="301"/>
      <c r="AD129" s="301"/>
      <c r="AG129" s="301"/>
      <c r="AH129" s="301"/>
      <c r="AK129" s="301"/>
      <c r="AL129" s="301"/>
      <c r="AM129" s="301"/>
      <c r="AP129" s="301"/>
      <c r="AQ129" s="301"/>
      <c r="AT129" s="301"/>
      <c r="AU129" s="301"/>
    </row>
    <row r="130" spans="22:47" s="325" customFormat="1" ht="15">
      <c r="V130" s="301"/>
      <c r="AC130" s="301"/>
      <c r="AD130" s="301"/>
      <c r="AG130" s="301"/>
      <c r="AH130" s="301"/>
      <c r="AK130" s="301"/>
      <c r="AL130" s="301"/>
      <c r="AM130" s="301"/>
      <c r="AP130" s="301"/>
      <c r="AQ130" s="301"/>
      <c r="AT130" s="301"/>
      <c r="AU130" s="301"/>
    </row>
    <row r="131" spans="29:47" s="325" customFormat="1" ht="15">
      <c r="AC131" s="301"/>
      <c r="AD131" s="301"/>
      <c r="AG131" s="301"/>
      <c r="AH131" s="301"/>
      <c r="AK131" s="301"/>
      <c r="AL131" s="301"/>
      <c r="AM131" s="301"/>
      <c r="AP131" s="301"/>
      <c r="AQ131" s="301"/>
      <c r="AT131" s="301"/>
      <c r="AU131" s="301"/>
    </row>
    <row r="132" spans="22:47" s="325" customFormat="1" ht="15">
      <c r="V132" s="301"/>
      <c r="AC132" s="301"/>
      <c r="AD132" s="301"/>
      <c r="AG132" s="301"/>
      <c r="AH132" s="301"/>
      <c r="AK132" s="301"/>
      <c r="AL132" s="301"/>
      <c r="AM132" s="301"/>
      <c r="AP132" s="301"/>
      <c r="AQ132" s="301"/>
      <c r="AT132" s="301"/>
      <c r="AU132" s="301"/>
    </row>
    <row r="133" spans="29:47" s="325" customFormat="1" ht="15">
      <c r="AC133" s="301"/>
      <c r="AD133" s="301"/>
      <c r="AG133" s="301"/>
      <c r="AH133" s="301"/>
      <c r="AK133" s="301"/>
      <c r="AL133" s="301"/>
      <c r="AM133" s="301"/>
      <c r="AP133" s="301"/>
      <c r="AQ133" s="301"/>
      <c r="AT133" s="301"/>
      <c r="AU133" s="301"/>
    </row>
    <row r="134" spans="22:47" s="325" customFormat="1" ht="15">
      <c r="V134" s="301"/>
      <c r="AC134" s="301"/>
      <c r="AD134" s="301"/>
      <c r="AG134" s="301"/>
      <c r="AH134" s="301"/>
      <c r="AK134" s="301"/>
      <c r="AL134" s="301"/>
      <c r="AM134" s="301"/>
      <c r="AP134" s="301"/>
      <c r="AQ134" s="301"/>
      <c r="AT134" s="301"/>
      <c r="AU134" s="301"/>
    </row>
    <row r="135" spans="29:47" s="325" customFormat="1" ht="15">
      <c r="AC135" s="301"/>
      <c r="AD135" s="301"/>
      <c r="AG135" s="301"/>
      <c r="AH135" s="301"/>
      <c r="AK135" s="301"/>
      <c r="AL135" s="301"/>
      <c r="AM135" s="301"/>
      <c r="AP135" s="301"/>
      <c r="AQ135" s="301"/>
      <c r="AT135" s="301"/>
      <c r="AU135" s="301"/>
    </row>
    <row r="136" spans="22:47" s="325" customFormat="1" ht="15">
      <c r="V136" s="301"/>
      <c r="AC136" s="301"/>
      <c r="AD136" s="301"/>
      <c r="AG136" s="301"/>
      <c r="AH136" s="301"/>
      <c r="AK136" s="301"/>
      <c r="AL136" s="301"/>
      <c r="AM136" s="301"/>
      <c r="AP136" s="301"/>
      <c r="AQ136" s="301"/>
      <c r="AT136" s="301"/>
      <c r="AU136" s="301"/>
    </row>
    <row r="137" spans="29:47" s="325" customFormat="1" ht="15">
      <c r="AC137" s="301"/>
      <c r="AD137" s="301"/>
      <c r="AG137" s="301"/>
      <c r="AH137" s="301"/>
      <c r="AK137" s="301"/>
      <c r="AL137" s="301"/>
      <c r="AM137" s="301"/>
      <c r="AP137" s="301"/>
      <c r="AQ137" s="301"/>
      <c r="AT137" s="301"/>
      <c r="AU137" s="301"/>
    </row>
    <row r="138" spans="29:47" s="325" customFormat="1" ht="15">
      <c r="AC138" s="301"/>
      <c r="AD138" s="301"/>
      <c r="AG138" s="301"/>
      <c r="AH138" s="301"/>
      <c r="AK138" s="301"/>
      <c r="AL138" s="301"/>
      <c r="AM138" s="301"/>
      <c r="AP138" s="301"/>
      <c r="AQ138" s="301"/>
      <c r="AT138" s="301"/>
      <c r="AU138" s="301"/>
    </row>
    <row r="139" spans="29:47" s="325" customFormat="1" ht="15">
      <c r="AC139" s="301"/>
      <c r="AD139" s="301"/>
      <c r="AG139" s="301"/>
      <c r="AH139" s="301"/>
      <c r="AK139" s="301"/>
      <c r="AL139" s="301"/>
      <c r="AM139" s="301"/>
      <c r="AP139" s="301"/>
      <c r="AQ139" s="301"/>
      <c r="AT139" s="301"/>
      <c r="AU139" s="301"/>
    </row>
    <row r="140" spans="29:47" s="325" customFormat="1" ht="15">
      <c r="AC140" s="301"/>
      <c r="AD140" s="301"/>
      <c r="AG140" s="301"/>
      <c r="AH140" s="301"/>
      <c r="AK140" s="301"/>
      <c r="AL140" s="301"/>
      <c r="AM140" s="301"/>
      <c r="AP140" s="301"/>
      <c r="AQ140" s="301"/>
      <c r="AT140" s="301"/>
      <c r="AU140" s="301"/>
    </row>
    <row r="141" spans="29:47" s="325" customFormat="1" ht="15">
      <c r="AC141" s="301"/>
      <c r="AD141" s="301"/>
      <c r="AG141" s="301"/>
      <c r="AH141" s="301"/>
      <c r="AK141" s="301"/>
      <c r="AL141" s="301"/>
      <c r="AM141" s="301"/>
      <c r="AP141" s="301"/>
      <c r="AQ141" s="301"/>
      <c r="AT141" s="301"/>
      <c r="AU141" s="301"/>
    </row>
    <row r="142" spans="29:47" s="325" customFormat="1" ht="15">
      <c r="AC142" s="301"/>
      <c r="AD142" s="301"/>
      <c r="AG142" s="301"/>
      <c r="AH142" s="301"/>
      <c r="AK142" s="301"/>
      <c r="AL142" s="301"/>
      <c r="AM142" s="301"/>
      <c r="AP142" s="301"/>
      <c r="AQ142" s="301"/>
      <c r="AT142" s="301"/>
      <c r="AU142" s="301"/>
    </row>
    <row r="143" spans="29:47" s="325" customFormat="1" ht="15">
      <c r="AC143" s="301"/>
      <c r="AD143" s="301"/>
      <c r="AG143" s="301"/>
      <c r="AH143" s="301"/>
      <c r="AK143" s="301"/>
      <c r="AL143" s="301"/>
      <c r="AM143" s="301"/>
      <c r="AP143" s="301"/>
      <c r="AQ143" s="301"/>
      <c r="AT143" s="301"/>
      <c r="AU143" s="301"/>
    </row>
    <row r="144" spans="29:47" s="325" customFormat="1" ht="15">
      <c r="AC144" s="301"/>
      <c r="AD144" s="301"/>
      <c r="AG144" s="301"/>
      <c r="AH144" s="301"/>
      <c r="AK144" s="301"/>
      <c r="AL144" s="301"/>
      <c r="AM144" s="301"/>
      <c r="AP144" s="301"/>
      <c r="AQ144" s="301"/>
      <c r="AT144" s="301"/>
      <c r="AU144" s="301"/>
    </row>
    <row r="145" spans="29:47" s="325" customFormat="1" ht="15">
      <c r="AC145" s="301"/>
      <c r="AD145" s="301"/>
      <c r="AG145" s="301"/>
      <c r="AH145" s="301"/>
      <c r="AK145" s="301"/>
      <c r="AL145" s="301"/>
      <c r="AM145" s="301"/>
      <c r="AP145" s="301"/>
      <c r="AQ145" s="301"/>
      <c r="AT145" s="301"/>
      <c r="AU145" s="301"/>
    </row>
    <row r="146" spans="29:47" s="325" customFormat="1" ht="15">
      <c r="AC146" s="301"/>
      <c r="AD146" s="301"/>
      <c r="AG146" s="301"/>
      <c r="AH146" s="301"/>
      <c r="AK146" s="301"/>
      <c r="AL146" s="301"/>
      <c r="AM146" s="301"/>
      <c r="AP146" s="301"/>
      <c r="AQ146" s="301"/>
      <c r="AT146" s="301"/>
      <c r="AU146" s="301"/>
    </row>
    <row r="147" spans="29:47" s="325" customFormat="1" ht="15">
      <c r="AC147" s="301"/>
      <c r="AD147" s="301"/>
      <c r="AG147" s="301"/>
      <c r="AH147" s="301"/>
      <c r="AK147" s="301"/>
      <c r="AL147" s="301"/>
      <c r="AM147" s="301"/>
      <c r="AP147" s="301"/>
      <c r="AQ147" s="301"/>
      <c r="AT147" s="301"/>
      <c r="AU147" s="301"/>
    </row>
    <row r="148" spans="29:47" s="325" customFormat="1" ht="15">
      <c r="AC148" s="301"/>
      <c r="AD148" s="301"/>
      <c r="AG148" s="301"/>
      <c r="AH148" s="301"/>
      <c r="AK148" s="301"/>
      <c r="AL148" s="301"/>
      <c r="AM148" s="301"/>
      <c r="AP148" s="301"/>
      <c r="AQ148" s="301"/>
      <c r="AT148" s="301"/>
      <c r="AU148" s="301"/>
    </row>
    <row r="149" spans="29:47" s="325" customFormat="1" ht="15">
      <c r="AC149" s="301"/>
      <c r="AD149" s="301"/>
      <c r="AG149" s="301"/>
      <c r="AH149" s="301"/>
      <c r="AK149" s="301"/>
      <c r="AL149" s="301"/>
      <c r="AM149" s="301"/>
      <c r="AP149" s="301"/>
      <c r="AQ149" s="301"/>
      <c r="AT149" s="301"/>
      <c r="AU149" s="301"/>
    </row>
    <row r="150" spans="29:47" s="325" customFormat="1" ht="15">
      <c r="AC150" s="301"/>
      <c r="AD150" s="301"/>
      <c r="AG150" s="301"/>
      <c r="AH150" s="301"/>
      <c r="AK150" s="301"/>
      <c r="AL150" s="301"/>
      <c r="AM150" s="301"/>
      <c r="AP150" s="301"/>
      <c r="AQ150" s="301"/>
      <c r="AT150" s="301"/>
      <c r="AU150" s="301"/>
    </row>
    <row r="151" spans="29:47" s="325" customFormat="1" ht="15">
      <c r="AC151" s="301"/>
      <c r="AD151" s="301"/>
      <c r="AG151" s="301"/>
      <c r="AH151" s="301"/>
      <c r="AK151" s="301"/>
      <c r="AL151" s="301"/>
      <c r="AM151" s="301"/>
      <c r="AP151" s="301"/>
      <c r="AQ151" s="301"/>
      <c r="AT151" s="301"/>
      <c r="AU151" s="301"/>
    </row>
    <row r="152" spans="29:47" s="325" customFormat="1" ht="15">
      <c r="AC152" s="301"/>
      <c r="AD152" s="301"/>
      <c r="AG152" s="301"/>
      <c r="AH152" s="301"/>
      <c r="AK152" s="301"/>
      <c r="AL152" s="301"/>
      <c r="AM152" s="301"/>
      <c r="AP152" s="301"/>
      <c r="AQ152" s="301"/>
      <c r="AT152" s="301"/>
      <c r="AU152" s="301"/>
    </row>
    <row r="153" spans="29:47" s="325" customFormat="1" ht="15">
      <c r="AC153" s="301"/>
      <c r="AD153" s="301"/>
      <c r="AG153" s="301"/>
      <c r="AH153" s="301"/>
      <c r="AK153" s="301"/>
      <c r="AL153" s="301"/>
      <c r="AM153" s="301"/>
      <c r="AP153" s="301"/>
      <c r="AQ153" s="301"/>
      <c r="AT153" s="301"/>
      <c r="AU153" s="301"/>
    </row>
    <row r="154" spans="29:47" s="325" customFormat="1" ht="15">
      <c r="AC154" s="301"/>
      <c r="AD154" s="301"/>
      <c r="AG154" s="301"/>
      <c r="AH154" s="301"/>
      <c r="AK154" s="301"/>
      <c r="AL154" s="301"/>
      <c r="AM154" s="301"/>
      <c r="AP154" s="301"/>
      <c r="AQ154" s="301"/>
      <c r="AT154" s="301"/>
      <c r="AU154" s="301"/>
    </row>
    <row r="155" spans="29:47" s="325" customFormat="1" ht="15">
      <c r="AC155" s="301"/>
      <c r="AD155" s="301"/>
      <c r="AG155" s="301"/>
      <c r="AH155" s="301"/>
      <c r="AK155" s="301"/>
      <c r="AL155" s="301"/>
      <c r="AM155" s="301"/>
      <c r="AP155" s="301"/>
      <c r="AQ155" s="301"/>
      <c r="AT155" s="301"/>
      <c r="AU155" s="301"/>
    </row>
    <row r="156" spans="29:47" s="325" customFormat="1" ht="15">
      <c r="AC156" s="301"/>
      <c r="AD156" s="301"/>
      <c r="AG156" s="301"/>
      <c r="AH156" s="301"/>
      <c r="AK156" s="301"/>
      <c r="AL156" s="301"/>
      <c r="AM156" s="301"/>
      <c r="AP156" s="301"/>
      <c r="AQ156" s="301"/>
      <c r="AT156" s="301"/>
      <c r="AU156" s="301"/>
    </row>
    <row r="157" spans="29:47" s="325" customFormat="1" ht="15">
      <c r="AC157" s="301"/>
      <c r="AD157" s="301"/>
      <c r="AG157" s="301"/>
      <c r="AH157" s="301"/>
      <c r="AK157" s="301"/>
      <c r="AL157" s="301"/>
      <c r="AM157" s="301"/>
      <c r="AP157" s="301"/>
      <c r="AQ157" s="301"/>
      <c r="AT157" s="301"/>
      <c r="AU157" s="301"/>
    </row>
    <row r="158" spans="29:47" s="325" customFormat="1" ht="15">
      <c r="AC158" s="301"/>
      <c r="AD158" s="301"/>
      <c r="AG158" s="301"/>
      <c r="AH158" s="301"/>
      <c r="AK158" s="301"/>
      <c r="AL158" s="301"/>
      <c r="AM158" s="301"/>
      <c r="AP158" s="301"/>
      <c r="AQ158" s="301"/>
      <c r="AT158" s="301"/>
      <c r="AU158" s="301"/>
    </row>
    <row r="159" spans="29:47" s="325" customFormat="1" ht="15">
      <c r="AC159" s="301"/>
      <c r="AD159" s="301"/>
      <c r="AG159" s="301"/>
      <c r="AH159" s="301"/>
      <c r="AK159" s="301"/>
      <c r="AL159" s="301"/>
      <c r="AM159" s="301"/>
      <c r="AP159" s="301"/>
      <c r="AQ159" s="301"/>
      <c r="AT159" s="301"/>
      <c r="AU159" s="301"/>
    </row>
    <row r="160" spans="29:47" s="325" customFormat="1" ht="15">
      <c r="AC160" s="301"/>
      <c r="AD160" s="301"/>
      <c r="AG160" s="301"/>
      <c r="AH160" s="301"/>
      <c r="AK160" s="301"/>
      <c r="AL160" s="301"/>
      <c r="AM160" s="301"/>
      <c r="AP160" s="301"/>
      <c r="AQ160" s="301"/>
      <c r="AT160" s="301"/>
      <c r="AU160" s="301"/>
    </row>
    <row r="161" spans="29:47" s="325" customFormat="1" ht="15">
      <c r="AC161" s="301"/>
      <c r="AD161" s="301"/>
      <c r="AG161" s="301"/>
      <c r="AH161" s="301"/>
      <c r="AK161" s="301"/>
      <c r="AL161" s="301"/>
      <c r="AM161" s="301"/>
      <c r="AP161" s="301"/>
      <c r="AQ161" s="301"/>
      <c r="AT161" s="301"/>
      <c r="AU161" s="301"/>
    </row>
    <row r="162" spans="29:47" s="325" customFormat="1" ht="15">
      <c r="AC162" s="301"/>
      <c r="AD162" s="301"/>
      <c r="AG162" s="301"/>
      <c r="AH162" s="301"/>
      <c r="AK162" s="301"/>
      <c r="AL162" s="301"/>
      <c r="AM162" s="301"/>
      <c r="AP162" s="301"/>
      <c r="AQ162" s="301"/>
      <c r="AT162" s="301"/>
      <c r="AU162" s="301"/>
    </row>
    <row r="163" spans="29:47" s="325" customFormat="1" ht="15">
      <c r="AC163" s="301"/>
      <c r="AD163" s="301"/>
      <c r="AG163" s="301"/>
      <c r="AH163" s="301"/>
      <c r="AK163" s="301"/>
      <c r="AL163" s="301"/>
      <c r="AM163" s="301"/>
      <c r="AP163" s="301"/>
      <c r="AQ163" s="301"/>
      <c r="AT163" s="301"/>
      <c r="AU163" s="301"/>
    </row>
    <row r="164" spans="29:47" s="325" customFormat="1" ht="15">
      <c r="AC164" s="301"/>
      <c r="AD164" s="301"/>
      <c r="AG164" s="301"/>
      <c r="AH164" s="301"/>
      <c r="AK164" s="301"/>
      <c r="AL164" s="301"/>
      <c r="AM164" s="301"/>
      <c r="AP164" s="301"/>
      <c r="AQ164" s="301"/>
      <c r="AT164" s="301"/>
      <c r="AU164" s="301"/>
    </row>
    <row r="165" spans="29:47" s="325" customFormat="1" ht="15">
      <c r="AC165" s="301"/>
      <c r="AD165" s="301"/>
      <c r="AG165" s="301"/>
      <c r="AH165" s="301"/>
      <c r="AK165" s="301"/>
      <c r="AL165" s="301"/>
      <c r="AM165" s="301"/>
      <c r="AP165" s="301"/>
      <c r="AQ165" s="301"/>
      <c r="AT165" s="301"/>
      <c r="AU165" s="301"/>
    </row>
    <row r="166" spans="29:47" s="325" customFormat="1" ht="15">
      <c r="AC166" s="301"/>
      <c r="AD166" s="301"/>
      <c r="AG166" s="301"/>
      <c r="AH166" s="301"/>
      <c r="AK166" s="301"/>
      <c r="AL166" s="301"/>
      <c r="AM166" s="301"/>
      <c r="AP166" s="301"/>
      <c r="AQ166" s="301"/>
      <c r="AT166" s="301"/>
      <c r="AU166" s="301"/>
    </row>
    <row r="167" spans="29:47" s="325" customFormat="1" ht="15">
      <c r="AC167" s="301"/>
      <c r="AD167" s="301"/>
      <c r="AG167" s="301"/>
      <c r="AH167" s="301"/>
      <c r="AK167" s="301"/>
      <c r="AL167" s="301"/>
      <c r="AM167" s="301"/>
      <c r="AP167" s="301"/>
      <c r="AQ167" s="301"/>
      <c r="AT167" s="301"/>
      <c r="AU167" s="301"/>
    </row>
    <row r="168" spans="29:47" s="325" customFormat="1" ht="15">
      <c r="AC168" s="301"/>
      <c r="AD168" s="301"/>
      <c r="AG168" s="301"/>
      <c r="AH168" s="301"/>
      <c r="AK168" s="301"/>
      <c r="AL168" s="301"/>
      <c r="AM168" s="301"/>
      <c r="AP168" s="301"/>
      <c r="AQ168" s="301"/>
      <c r="AT168" s="301"/>
      <c r="AU168" s="301"/>
    </row>
    <row r="169" spans="29:47" s="325" customFormat="1" ht="15">
      <c r="AC169" s="301"/>
      <c r="AD169" s="301"/>
      <c r="AG169" s="301"/>
      <c r="AH169" s="301"/>
      <c r="AK169" s="301"/>
      <c r="AL169" s="301"/>
      <c r="AM169" s="301"/>
      <c r="AP169" s="301"/>
      <c r="AQ169" s="301"/>
      <c r="AT169" s="301"/>
      <c r="AU169" s="301"/>
    </row>
    <row r="170" spans="29:47" s="325" customFormat="1" ht="15">
      <c r="AC170" s="301"/>
      <c r="AD170" s="301"/>
      <c r="AG170" s="301"/>
      <c r="AH170" s="301"/>
      <c r="AK170" s="301"/>
      <c r="AL170" s="301"/>
      <c r="AM170" s="301"/>
      <c r="AP170" s="301"/>
      <c r="AQ170" s="301"/>
      <c r="AT170" s="301"/>
      <c r="AU170" s="301"/>
    </row>
    <row r="171" spans="29:47" s="325" customFormat="1" ht="15">
      <c r="AC171" s="301"/>
      <c r="AD171" s="301"/>
      <c r="AG171" s="301"/>
      <c r="AH171" s="301"/>
      <c r="AK171" s="301"/>
      <c r="AL171" s="301"/>
      <c r="AM171" s="301"/>
      <c r="AP171" s="301"/>
      <c r="AQ171" s="301"/>
      <c r="AT171" s="301"/>
      <c r="AU171" s="301"/>
    </row>
    <row r="172" spans="29:47" s="325" customFormat="1" ht="15">
      <c r="AC172" s="301"/>
      <c r="AD172" s="301"/>
      <c r="AG172" s="301"/>
      <c r="AH172" s="301"/>
      <c r="AK172" s="301"/>
      <c r="AL172" s="301"/>
      <c r="AM172" s="301"/>
      <c r="AP172" s="301"/>
      <c r="AQ172" s="301"/>
      <c r="AT172" s="301"/>
      <c r="AU172" s="301"/>
    </row>
    <row r="173" spans="29:47" s="325" customFormat="1" ht="15">
      <c r="AC173" s="301"/>
      <c r="AD173" s="301"/>
      <c r="AG173" s="301"/>
      <c r="AH173" s="301"/>
      <c r="AK173" s="301"/>
      <c r="AL173" s="301"/>
      <c r="AM173" s="301"/>
      <c r="AP173" s="301"/>
      <c r="AQ173" s="301"/>
      <c r="AT173" s="301"/>
      <c r="AU173" s="301"/>
    </row>
    <row r="174" spans="29:47" s="325" customFormat="1" ht="15">
      <c r="AC174" s="301"/>
      <c r="AD174" s="301"/>
      <c r="AG174" s="301"/>
      <c r="AH174" s="301"/>
      <c r="AK174" s="301"/>
      <c r="AL174" s="301"/>
      <c r="AM174" s="301"/>
      <c r="AP174" s="301"/>
      <c r="AQ174" s="301"/>
      <c r="AT174" s="301"/>
      <c r="AU174" s="301"/>
    </row>
    <row r="175" spans="29:47" s="325" customFormat="1" ht="15">
      <c r="AC175" s="301"/>
      <c r="AD175" s="301"/>
      <c r="AG175" s="301"/>
      <c r="AH175" s="301"/>
      <c r="AK175" s="301"/>
      <c r="AL175" s="301"/>
      <c r="AM175" s="301"/>
      <c r="AP175" s="301"/>
      <c r="AQ175" s="301"/>
      <c r="AT175" s="301"/>
      <c r="AU175" s="301"/>
    </row>
    <row r="176" spans="29:47" s="325" customFormat="1" ht="15">
      <c r="AC176" s="301"/>
      <c r="AD176" s="301"/>
      <c r="AG176" s="301"/>
      <c r="AH176" s="301"/>
      <c r="AK176" s="301"/>
      <c r="AL176" s="301"/>
      <c r="AM176" s="301"/>
      <c r="AP176" s="301"/>
      <c r="AQ176" s="301"/>
      <c r="AT176" s="301"/>
      <c r="AU176" s="301"/>
    </row>
    <row r="177" spans="29:47" s="325" customFormat="1" ht="15">
      <c r="AC177" s="301"/>
      <c r="AD177" s="301"/>
      <c r="AG177" s="301"/>
      <c r="AH177" s="301"/>
      <c r="AK177" s="301"/>
      <c r="AL177" s="301"/>
      <c r="AM177" s="301"/>
      <c r="AP177" s="301"/>
      <c r="AQ177" s="301"/>
      <c r="AT177" s="301"/>
      <c r="AU177" s="301"/>
    </row>
    <row r="178" spans="29:47" s="325" customFormat="1" ht="15">
      <c r="AC178" s="301"/>
      <c r="AD178" s="301"/>
      <c r="AG178" s="301"/>
      <c r="AH178" s="301"/>
      <c r="AK178" s="301"/>
      <c r="AL178" s="301"/>
      <c r="AM178" s="301"/>
      <c r="AP178" s="301"/>
      <c r="AQ178" s="301"/>
      <c r="AT178" s="301"/>
      <c r="AU178" s="301"/>
    </row>
    <row r="179" spans="29:47" s="325" customFormat="1" ht="15">
      <c r="AC179" s="301"/>
      <c r="AD179" s="301"/>
      <c r="AG179" s="301"/>
      <c r="AH179" s="301"/>
      <c r="AK179" s="301"/>
      <c r="AL179" s="301"/>
      <c r="AM179" s="301"/>
      <c r="AP179" s="301"/>
      <c r="AQ179" s="301"/>
      <c r="AT179" s="301"/>
      <c r="AU179" s="301"/>
    </row>
    <row r="180" spans="29:47" s="325" customFormat="1" ht="15">
      <c r="AC180" s="301"/>
      <c r="AD180" s="301"/>
      <c r="AG180" s="301"/>
      <c r="AH180" s="301"/>
      <c r="AK180" s="301"/>
      <c r="AL180" s="301"/>
      <c r="AM180" s="301"/>
      <c r="AP180" s="301"/>
      <c r="AQ180" s="301"/>
      <c r="AT180" s="301"/>
      <c r="AU180" s="301"/>
    </row>
    <row r="181" spans="29:47" s="325" customFormat="1" ht="15">
      <c r="AC181" s="301"/>
      <c r="AD181" s="301"/>
      <c r="AG181" s="301"/>
      <c r="AH181" s="301"/>
      <c r="AK181" s="301"/>
      <c r="AL181" s="301"/>
      <c r="AM181" s="301"/>
      <c r="AP181" s="301"/>
      <c r="AQ181" s="301"/>
      <c r="AT181" s="301"/>
      <c r="AU181" s="301"/>
    </row>
    <row r="182" spans="29:47" s="325" customFormat="1" ht="15">
      <c r="AC182" s="301"/>
      <c r="AD182" s="301"/>
      <c r="AG182" s="301"/>
      <c r="AH182" s="301"/>
      <c r="AK182" s="301"/>
      <c r="AL182" s="301"/>
      <c r="AM182" s="301"/>
      <c r="AP182" s="301"/>
      <c r="AQ182" s="301"/>
      <c r="AT182" s="301"/>
      <c r="AU182" s="301"/>
    </row>
    <row r="183" spans="29:47" s="325" customFormat="1" ht="15">
      <c r="AC183" s="301"/>
      <c r="AD183" s="301"/>
      <c r="AG183" s="301"/>
      <c r="AH183" s="301"/>
      <c r="AK183" s="301"/>
      <c r="AL183" s="301"/>
      <c r="AM183" s="301"/>
      <c r="AP183" s="301"/>
      <c r="AQ183" s="301"/>
      <c r="AT183" s="301"/>
      <c r="AU183" s="301"/>
    </row>
    <row r="184" spans="29:47" s="325" customFormat="1" ht="15">
      <c r="AC184" s="301"/>
      <c r="AD184" s="301"/>
      <c r="AG184" s="301"/>
      <c r="AH184" s="301"/>
      <c r="AK184" s="301"/>
      <c r="AL184" s="301"/>
      <c r="AM184" s="301"/>
      <c r="AP184" s="301"/>
      <c r="AQ184" s="301"/>
      <c r="AT184" s="301"/>
      <c r="AU184" s="301"/>
    </row>
    <row r="185" spans="29:47" s="325" customFormat="1" ht="15">
      <c r="AC185" s="301"/>
      <c r="AD185" s="301"/>
      <c r="AG185" s="301"/>
      <c r="AH185" s="301"/>
      <c r="AK185" s="301"/>
      <c r="AL185" s="301"/>
      <c r="AM185" s="301"/>
      <c r="AP185" s="301"/>
      <c r="AQ185" s="301"/>
      <c r="AT185" s="301"/>
      <c r="AU185" s="301"/>
    </row>
    <row r="186" spans="29:47" s="325" customFormat="1" ht="15">
      <c r="AC186" s="301"/>
      <c r="AD186" s="301"/>
      <c r="AG186" s="301"/>
      <c r="AH186" s="301"/>
      <c r="AK186" s="301"/>
      <c r="AL186" s="301"/>
      <c r="AM186" s="301"/>
      <c r="AP186" s="301"/>
      <c r="AQ186" s="301"/>
      <c r="AT186" s="301"/>
      <c r="AU186" s="301"/>
    </row>
    <row r="187" spans="29:47" s="325" customFormat="1" ht="15">
      <c r="AC187" s="301"/>
      <c r="AD187" s="301"/>
      <c r="AG187" s="301"/>
      <c r="AH187" s="301"/>
      <c r="AK187" s="301"/>
      <c r="AL187" s="301"/>
      <c r="AM187" s="301"/>
      <c r="AP187" s="301"/>
      <c r="AQ187" s="301"/>
      <c r="AT187" s="301"/>
      <c r="AU187" s="301"/>
    </row>
    <row r="188" spans="29:47" s="325" customFormat="1" ht="15">
      <c r="AC188" s="301"/>
      <c r="AD188" s="301"/>
      <c r="AG188" s="301"/>
      <c r="AH188" s="301"/>
      <c r="AK188" s="301"/>
      <c r="AL188" s="301"/>
      <c r="AM188" s="301"/>
      <c r="AP188" s="301"/>
      <c r="AQ188" s="301"/>
      <c r="AT188" s="301"/>
      <c r="AU188" s="301"/>
    </row>
    <row r="189" spans="29:47" s="325" customFormat="1" ht="15">
      <c r="AC189" s="301"/>
      <c r="AD189" s="301"/>
      <c r="AG189" s="301"/>
      <c r="AH189" s="301"/>
      <c r="AK189" s="301"/>
      <c r="AL189" s="301"/>
      <c r="AM189" s="301"/>
      <c r="AP189" s="301"/>
      <c r="AQ189" s="301"/>
      <c r="AT189" s="301"/>
      <c r="AU189" s="301"/>
    </row>
    <row r="190" spans="29:47" s="325" customFormat="1" ht="15">
      <c r="AC190" s="301"/>
      <c r="AD190" s="301"/>
      <c r="AG190" s="301"/>
      <c r="AH190" s="301"/>
      <c r="AK190" s="301"/>
      <c r="AL190" s="301"/>
      <c r="AM190" s="301"/>
      <c r="AP190" s="301"/>
      <c r="AQ190" s="301"/>
      <c r="AT190" s="301"/>
      <c r="AU190" s="301"/>
    </row>
    <row r="191" spans="29:47" s="325" customFormat="1" ht="15">
      <c r="AC191" s="301"/>
      <c r="AD191" s="301"/>
      <c r="AG191" s="301"/>
      <c r="AH191" s="301"/>
      <c r="AK191" s="301"/>
      <c r="AL191" s="301"/>
      <c r="AM191" s="301"/>
      <c r="AP191" s="301"/>
      <c r="AQ191" s="301"/>
      <c r="AT191" s="301"/>
      <c r="AU191" s="301"/>
    </row>
    <row r="192" spans="29:47" s="325" customFormat="1" ht="15">
      <c r="AC192" s="301"/>
      <c r="AD192" s="301"/>
      <c r="AG192" s="301"/>
      <c r="AH192" s="301"/>
      <c r="AK192" s="301"/>
      <c r="AL192" s="301"/>
      <c r="AM192" s="301"/>
      <c r="AP192" s="301"/>
      <c r="AQ192" s="301"/>
      <c r="AT192" s="301"/>
      <c r="AU192" s="301"/>
    </row>
    <row r="193" spans="29:47" s="325" customFormat="1" ht="15">
      <c r="AC193" s="301"/>
      <c r="AD193" s="301"/>
      <c r="AG193" s="301"/>
      <c r="AH193" s="301"/>
      <c r="AK193" s="301"/>
      <c r="AL193" s="301"/>
      <c r="AM193" s="301"/>
      <c r="AP193" s="301"/>
      <c r="AQ193" s="301"/>
      <c r="AT193" s="301"/>
      <c r="AU193" s="301"/>
    </row>
    <row r="194" spans="29:47" s="325" customFormat="1" ht="15">
      <c r="AC194" s="301"/>
      <c r="AD194" s="301"/>
      <c r="AG194" s="301"/>
      <c r="AH194" s="301"/>
      <c r="AK194" s="301"/>
      <c r="AL194" s="301"/>
      <c r="AM194" s="301"/>
      <c r="AP194" s="301"/>
      <c r="AQ194" s="301"/>
      <c r="AT194" s="301"/>
      <c r="AU194" s="301"/>
    </row>
    <row r="195" spans="29:47" s="325" customFormat="1" ht="15">
      <c r="AC195" s="301"/>
      <c r="AD195" s="301"/>
      <c r="AG195" s="301"/>
      <c r="AH195" s="301"/>
      <c r="AK195" s="301"/>
      <c r="AL195" s="301"/>
      <c r="AM195" s="301"/>
      <c r="AP195" s="301"/>
      <c r="AQ195" s="301"/>
      <c r="AT195" s="301"/>
      <c r="AU195" s="301"/>
    </row>
    <row r="196" spans="29:47" s="325" customFormat="1" ht="15">
      <c r="AC196" s="301"/>
      <c r="AD196" s="301"/>
      <c r="AG196" s="301"/>
      <c r="AH196" s="301"/>
      <c r="AK196" s="301"/>
      <c r="AL196" s="301"/>
      <c r="AM196" s="301"/>
      <c r="AP196" s="301"/>
      <c r="AQ196" s="301"/>
      <c r="AT196" s="301"/>
      <c r="AU196" s="301"/>
    </row>
    <row r="197" spans="29:47" s="325" customFormat="1" ht="15">
      <c r="AC197" s="301"/>
      <c r="AD197" s="301"/>
      <c r="AG197" s="301"/>
      <c r="AH197" s="301"/>
      <c r="AK197" s="301"/>
      <c r="AL197" s="301"/>
      <c r="AM197" s="301"/>
      <c r="AP197" s="301"/>
      <c r="AQ197" s="301"/>
      <c r="AT197" s="301"/>
      <c r="AU197" s="301"/>
    </row>
    <row r="198" spans="29:47" s="325" customFormat="1" ht="15">
      <c r="AC198" s="301"/>
      <c r="AD198" s="301"/>
      <c r="AG198" s="301"/>
      <c r="AH198" s="301"/>
      <c r="AK198" s="301"/>
      <c r="AL198" s="301"/>
      <c r="AM198" s="301"/>
      <c r="AP198" s="301"/>
      <c r="AQ198" s="301"/>
      <c r="AT198" s="301"/>
      <c r="AU198" s="301"/>
    </row>
    <row r="199" spans="29:47" s="325" customFormat="1" ht="15">
      <c r="AC199" s="301"/>
      <c r="AD199" s="301"/>
      <c r="AG199" s="301"/>
      <c r="AH199" s="301"/>
      <c r="AK199" s="301"/>
      <c r="AL199" s="301"/>
      <c r="AM199" s="301"/>
      <c r="AP199" s="301"/>
      <c r="AQ199" s="301"/>
      <c r="AT199" s="301"/>
      <c r="AU199" s="301"/>
    </row>
    <row r="200" spans="29:47" s="325" customFormat="1" ht="15">
      <c r="AC200" s="301"/>
      <c r="AD200" s="301"/>
      <c r="AG200" s="301"/>
      <c r="AH200" s="301"/>
      <c r="AK200" s="301"/>
      <c r="AL200" s="301"/>
      <c r="AM200" s="301"/>
      <c r="AP200" s="301"/>
      <c r="AQ200" s="301"/>
      <c r="AT200" s="301"/>
      <c r="AU200" s="301"/>
    </row>
    <row r="201" spans="29:47" s="325" customFormat="1" ht="15">
      <c r="AC201" s="301"/>
      <c r="AD201" s="301"/>
      <c r="AG201" s="301"/>
      <c r="AH201" s="301"/>
      <c r="AK201" s="301"/>
      <c r="AL201" s="301"/>
      <c r="AM201" s="301"/>
      <c r="AP201" s="301"/>
      <c r="AQ201" s="301"/>
      <c r="AT201" s="301"/>
      <c r="AU201" s="301"/>
    </row>
    <row r="202" spans="29:47" s="325" customFormat="1" ht="15">
      <c r="AC202" s="301"/>
      <c r="AD202" s="301"/>
      <c r="AG202" s="301"/>
      <c r="AH202" s="301"/>
      <c r="AK202" s="301"/>
      <c r="AL202" s="301"/>
      <c r="AM202" s="301"/>
      <c r="AP202" s="301"/>
      <c r="AQ202" s="301"/>
      <c r="AT202" s="301"/>
      <c r="AU202" s="301"/>
    </row>
    <row r="203" spans="29:47" s="325" customFormat="1" ht="15">
      <c r="AC203" s="301"/>
      <c r="AD203" s="301"/>
      <c r="AG203" s="301"/>
      <c r="AH203" s="301"/>
      <c r="AK203" s="301"/>
      <c r="AL203" s="301"/>
      <c r="AM203" s="301"/>
      <c r="AP203" s="301"/>
      <c r="AQ203" s="301"/>
      <c r="AT203" s="301"/>
      <c r="AU203" s="301"/>
    </row>
    <row r="204" spans="29:47" s="325" customFormat="1" ht="15">
      <c r="AC204" s="301"/>
      <c r="AD204" s="301"/>
      <c r="AG204" s="301"/>
      <c r="AH204" s="301"/>
      <c r="AK204" s="301"/>
      <c r="AL204" s="301"/>
      <c r="AM204" s="301"/>
      <c r="AP204" s="301"/>
      <c r="AQ204" s="301"/>
      <c r="AT204" s="301"/>
      <c r="AU204" s="301"/>
    </row>
    <row r="205" spans="29:47" s="325" customFormat="1" ht="15">
      <c r="AC205" s="301"/>
      <c r="AD205" s="301"/>
      <c r="AG205" s="301"/>
      <c r="AH205" s="301"/>
      <c r="AK205" s="301"/>
      <c r="AL205" s="301"/>
      <c r="AM205" s="301"/>
      <c r="AP205" s="301"/>
      <c r="AQ205" s="301"/>
      <c r="AT205" s="301"/>
      <c r="AU205" s="301"/>
    </row>
    <row r="206" spans="29:47" s="325" customFormat="1" ht="15">
      <c r="AC206" s="301"/>
      <c r="AD206" s="301"/>
      <c r="AG206" s="301"/>
      <c r="AH206" s="301"/>
      <c r="AK206" s="301"/>
      <c r="AL206" s="301"/>
      <c r="AM206" s="301"/>
      <c r="AP206" s="301"/>
      <c r="AQ206" s="301"/>
      <c r="AT206" s="301"/>
      <c r="AU206" s="301"/>
    </row>
    <row r="207" spans="29:47" s="325" customFormat="1" ht="15">
      <c r="AC207" s="301"/>
      <c r="AD207" s="301"/>
      <c r="AG207" s="301"/>
      <c r="AH207" s="301"/>
      <c r="AK207" s="301"/>
      <c r="AL207" s="301"/>
      <c r="AM207" s="301"/>
      <c r="AP207" s="301"/>
      <c r="AQ207" s="301"/>
      <c r="AT207" s="301"/>
      <c r="AU207" s="301"/>
    </row>
    <row r="208" spans="29:47" s="325" customFormat="1" ht="15">
      <c r="AC208" s="301"/>
      <c r="AD208" s="301"/>
      <c r="AG208" s="301"/>
      <c r="AH208" s="301"/>
      <c r="AK208" s="301"/>
      <c r="AL208" s="301"/>
      <c r="AM208" s="301"/>
      <c r="AP208" s="301"/>
      <c r="AQ208" s="301"/>
      <c r="AT208" s="301"/>
      <c r="AU208" s="301"/>
    </row>
    <row r="209" spans="29:47" s="325" customFormat="1" ht="15">
      <c r="AC209" s="301"/>
      <c r="AD209" s="301"/>
      <c r="AG209" s="301"/>
      <c r="AH209" s="301"/>
      <c r="AK209" s="301"/>
      <c r="AL209" s="301"/>
      <c r="AM209" s="301"/>
      <c r="AP209" s="301"/>
      <c r="AQ209" s="301"/>
      <c r="AT209" s="301"/>
      <c r="AU209" s="301"/>
    </row>
    <row r="210" spans="29:47" s="325" customFormat="1" ht="15">
      <c r="AC210" s="301"/>
      <c r="AD210" s="301"/>
      <c r="AG210" s="301"/>
      <c r="AH210" s="301"/>
      <c r="AK210" s="301"/>
      <c r="AL210" s="301"/>
      <c r="AM210" s="301"/>
      <c r="AP210" s="301"/>
      <c r="AQ210" s="301"/>
      <c r="AT210" s="301"/>
      <c r="AU210" s="301"/>
    </row>
    <row r="211" spans="29:47" s="325" customFormat="1" ht="15">
      <c r="AC211" s="301"/>
      <c r="AD211" s="301"/>
      <c r="AG211" s="301"/>
      <c r="AH211" s="301"/>
      <c r="AK211" s="301"/>
      <c r="AL211" s="301"/>
      <c r="AM211" s="301"/>
      <c r="AP211" s="301"/>
      <c r="AQ211" s="301"/>
      <c r="AT211" s="301"/>
      <c r="AU211" s="301"/>
    </row>
    <row r="212" spans="29:47" s="325" customFormat="1" ht="15">
      <c r="AC212" s="301"/>
      <c r="AD212" s="301"/>
      <c r="AG212" s="301"/>
      <c r="AH212" s="301"/>
      <c r="AK212" s="301"/>
      <c r="AL212" s="301"/>
      <c r="AM212" s="301"/>
      <c r="AP212" s="301"/>
      <c r="AQ212" s="301"/>
      <c r="AT212" s="301"/>
      <c r="AU212" s="301"/>
    </row>
    <row r="213" spans="29:47" s="325" customFormat="1" ht="15">
      <c r="AC213" s="301"/>
      <c r="AD213" s="301"/>
      <c r="AG213" s="301"/>
      <c r="AH213" s="301"/>
      <c r="AK213" s="301"/>
      <c r="AL213" s="301"/>
      <c r="AM213" s="301"/>
      <c r="AP213" s="301"/>
      <c r="AQ213" s="301"/>
      <c r="AT213" s="301"/>
      <c r="AU213" s="301"/>
    </row>
    <row r="214" spans="29:47" s="325" customFormat="1" ht="15">
      <c r="AC214" s="301"/>
      <c r="AD214" s="301"/>
      <c r="AG214" s="301"/>
      <c r="AH214" s="301"/>
      <c r="AK214" s="301"/>
      <c r="AL214" s="301"/>
      <c r="AM214" s="301"/>
      <c r="AP214" s="301"/>
      <c r="AQ214" s="301"/>
      <c r="AT214" s="301"/>
      <c r="AU214" s="301"/>
    </row>
    <row r="215" spans="29:47" s="325" customFormat="1" ht="15">
      <c r="AC215" s="301"/>
      <c r="AD215" s="301"/>
      <c r="AG215" s="301"/>
      <c r="AH215" s="301"/>
      <c r="AK215" s="301"/>
      <c r="AL215" s="301"/>
      <c r="AM215" s="301"/>
      <c r="AP215" s="301"/>
      <c r="AQ215" s="301"/>
      <c r="AT215" s="301"/>
      <c r="AU215" s="301"/>
    </row>
    <row r="216" spans="29:47" s="325" customFormat="1" ht="15">
      <c r="AC216" s="301"/>
      <c r="AD216" s="301"/>
      <c r="AG216" s="301"/>
      <c r="AH216" s="301"/>
      <c r="AK216" s="301"/>
      <c r="AL216" s="301"/>
      <c r="AM216" s="301"/>
      <c r="AP216" s="301"/>
      <c r="AQ216" s="301"/>
      <c r="AT216" s="301"/>
      <c r="AU216" s="301"/>
    </row>
    <row r="217" spans="29:47" s="325" customFormat="1" ht="15">
      <c r="AC217" s="301"/>
      <c r="AD217" s="301"/>
      <c r="AG217" s="301"/>
      <c r="AH217" s="301"/>
      <c r="AK217" s="301"/>
      <c r="AL217" s="301"/>
      <c r="AM217" s="301"/>
      <c r="AP217" s="301"/>
      <c r="AQ217" s="301"/>
      <c r="AT217" s="301"/>
      <c r="AU217" s="301"/>
    </row>
    <row r="218" spans="29:47" s="325" customFormat="1" ht="15">
      <c r="AC218" s="301"/>
      <c r="AD218" s="301"/>
      <c r="AG218" s="301"/>
      <c r="AH218" s="301"/>
      <c r="AK218" s="301"/>
      <c r="AL218" s="301"/>
      <c r="AM218" s="301"/>
      <c r="AP218" s="301"/>
      <c r="AQ218" s="301"/>
      <c r="AT218" s="301"/>
      <c r="AU218" s="301"/>
    </row>
    <row r="219" spans="29:47" s="325" customFormat="1" ht="15">
      <c r="AC219" s="301"/>
      <c r="AD219" s="301"/>
      <c r="AG219" s="301"/>
      <c r="AH219" s="301"/>
      <c r="AK219" s="301"/>
      <c r="AL219" s="301"/>
      <c r="AM219" s="301"/>
      <c r="AP219" s="301"/>
      <c r="AQ219" s="301"/>
      <c r="AT219" s="301"/>
      <c r="AU219" s="301"/>
    </row>
    <row r="220" spans="29:47" s="325" customFormat="1" ht="15">
      <c r="AC220" s="301"/>
      <c r="AD220" s="301"/>
      <c r="AG220" s="301"/>
      <c r="AH220" s="301"/>
      <c r="AK220" s="301"/>
      <c r="AL220" s="301"/>
      <c r="AM220" s="301"/>
      <c r="AP220" s="301"/>
      <c r="AQ220" s="301"/>
      <c r="AT220" s="301"/>
      <c r="AU220" s="301"/>
    </row>
    <row r="221" spans="29:47" s="325" customFormat="1" ht="15">
      <c r="AC221" s="301"/>
      <c r="AD221" s="301"/>
      <c r="AG221" s="301"/>
      <c r="AH221" s="301"/>
      <c r="AK221" s="301"/>
      <c r="AL221" s="301"/>
      <c r="AM221" s="301"/>
      <c r="AP221" s="301"/>
      <c r="AQ221" s="301"/>
      <c r="AT221" s="301"/>
      <c r="AU221" s="301"/>
    </row>
    <row r="222" spans="29:47" s="325" customFormat="1" ht="15">
      <c r="AC222" s="301"/>
      <c r="AD222" s="301"/>
      <c r="AG222" s="301"/>
      <c r="AH222" s="301"/>
      <c r="AK222" s="301"/>
      <c r="AL222" s="301"/>
      <c r="AM222" s="301"/>
      <c r="AP222" s="301"/>
      <c r="AQ222" s="301"/>
      <c r="AT222" s="301"/>
      <c r="AU222" s="301"/>
    </row>
    <row r="223" spans="29:47" s="325" customFormat="1" ht="15">
      <c r="AC223" s="301"/>
      <c r="AD223" s="301"/>
      <c r="AG223" s="301"/>
      <c r="AH223" s="301"/>
      <c r="AK223" s="301"/>
      <c r="AL223" s="301"/>
      <c r="AM223" s="301"/>
      <c r="AP223" s="301"/>
      <c r="AQ223" s="301"/>
      <c r="AT223" s="301"/>
      <c r="AU223" s="301"/>
    </row>
    <row r="224" spans="29:47" s="325" customFormat="1" ht="15">
      <c r="AC224" s="301"/>
      <c r="AD224" s="301"/>
      <c r="AG224" s="301"/>
      <c r="AH224" s="301"/>
      <c r="AK224" s="301"/>
      <c r="AL224" s="301"/>
      <c r="AM224" s="301"/>
      <c r="AP224" s="301"/>
      <c r="AQ224" s="301"/>
      <c r="AT224" s="301"/>
      <c r="AU224" s="301"/>
    </row>
    <row r="225" spans="29:47" s="325" customFormat="1" ht="15">
      <c r="AC225" s="301"/>
      <c r="AD225" s="301"/>
      <c r="AG225" s="301"/>
      <c r="AH225" s="301"/>
      <c r="AK225" s="301"/>
      <c r="AL225" s="301"/>
      <c r="AM225" s="301"/>
      <c r="AP225" s="301"/>
      <c r="AQ225" s="301"/>
      <c r="AT225" s="301"/>
      <c r="AU225" s="301"/>
    </row>
    <row r="226" spans="29:47" s="325" customFormat="1" ht="15">
      <c r="AC226" s="301"/>
      <c r="AD226" s="301"/>
      <c r="AG226" s="301"/>
      <c r="AH226" s="301"/>
      <c r="AK226" s="301"/>
      <c r="AL226" s="301"/>
      <c r="AM226" s="301"/>
      <c r="AP226" s="301"/>
      <c r="AQ226" s="301"/>
      <c r="AT226" s="301"/>
      <c r="AU226" s="301"/>
    </row>
    <row r="227" spans="29:47" s="325" customFormat="1" ht="15">
      <c r="AC227" s="301"/>
      <c r="AD227" s="301"/>
      <c r="AG227" s="301"/>
      <c r="AH227" s="301"/>
      <c r="AK227" s="301"/>
      <c r="AL227" s="301"/>
      <c r="AM227" s="301"/>
      <c r="AP227" s="301"/>
      <c r="AQ227" s="301"/>
      <c r="AT227" s="301"/>
      <c r="AU227" s="301"/>
    </row>
    <row r="228" spans="29:47" s="325" customFormat="1" ht="15">
      <c r="AC228" s="301"/>
      <c r="AD228" s="301"/>
      <c r="AG228" s="301"/>
      <c r="AH228" s="301"/>
      <c r="AK228" s="301"/>
      <c r="AL228" s="301"/>
      <c r="AM228" s="301"/>
      <c r="AP228" s="301"/>
      <c r="AQ228" s="301"/>
      <c r="AT228" s="301"/>
      <c r="AU228" s="301"/>
    </row>
    <row r="229" spans="29:47" s="325" customFormat="1" ht="15">
      <c r="AC229" s="301"/>
      <c r="AD229" s="301"/>
      <c r="AG229" s="301"/>
      <c r="AH229" s="301"/>
      <c r="AK229" s="301"/>
      <c r="AL229" s="301"/>
      <c r="AM229" s="301"/>
      <c r="AP229" s="301"/>
      <c r="AQ229" s="301"/>
      <c r="AT229" s="301"/>
      <c r="AU229" s="301"/>
    </row>
    <row r="230" spans="29:47" s="325" customFormat="1" ht="15">
      <c r="AC230" s="301"/>
      <c r="AD230" s="301"/>
      <c r="AG230" s="301"/>
      <c r="AH230" s="301"/>
      <c r="AK230" s="301"/>
      <c r="AL230" s="301"/>
      <c r="AM230" s="301"/>
      <c r="AP230" s="301"/>
      <c r="AQ230" s="301"/>
      <c r="AT230" s="301"/>
      <c r="AU230" s="301"/>
    </row>
    <row r="231" spans="29:47" s="325" customFormat="1" ht="15">
      <c r="AC231" s="301"/>
      <c r="AD231" s="301"/>
      <c r="AG231" s="301"/>
      <c r="AH231" s="301"/>
      <c r="AK231" s="301"/>
      <c r="AL231" s="301"/>
      <c r="AM231" s="301"/>
      <c r="AP231" s="301"/>
      <c r="AQ231" s="301"/>
      <c r="AT231" s="301"/>
      <c r="AU231" s="301"/>
    </row>
    <row r="232" spans="29:47" s="325" customFormat="1" ht="15">
      <c r="AC232" s="301"/>
      <c r="AD232" s="301"/>
      <c r="AG232" s="301"/>
      <c r="AH232" s="301"/>
      <c r="AK232" s="301"/>
      <c r="AL232" s="301"/>
      <c r="AM232" s="301"/>
      <c r="AP232" s="301"/>
      <c r="AQ232" s="301"/>
      <c r="AT232" s="301"/>
      <c r="AU232" s="301"/>
    </row>
    <row r="233" spans="29:47" s="325" customFormat="1" ht="15">
      <c r="AC233" s="301"/>
      <c r="AD233" s="301"/>
      <c r="AG233" s="301"/>
      <c r="AH233" s="301"/>
      <c r="AK233" s="301"/>
      <c r="AL233" s="301"/>
      <c r="AM233" s="301"/>
      <c r="AP233" s="301"/>
      <c r="AQ233" s="301"/>
      <c r="AT233" s="301"/>
      <c r="AU233" s="301"/>
    </row>
    <row r="234" spans="29:47" s="325" customFormat="1" ht="15">
      <c r="AC234" s="301"/>
      <c r="AD234" s="301"/>
      <c r="AG234" s="301"/>
      <c r="AH234" s="301"/>
      <c r="AK234" s="301"/>
      <c r="AL234" s="301"/>
      <c r="AM234" s="301"/>
      <c r="AP234" s="301"/>
      <c r="AQ234" s="301"/>
      <c r="AT234" s="301"/>
      <c r="AU234" s="301"/>
    </row>
    <row r="235" spans="29:47" s="325" customFormat="1" ht="15">
      <c r="AC235" s="301"/>
      <c r="AD235" s="301"/>
      <c r="AG235" s="301"/>
      <c r="AH235" s="301"/>
      <c r="AK235" s="301"/>
      <c r="AL235" s="301"/>
      <c r="AM235" s="301"/>
      <c r="AP235" s="301"/>
      <c r="AQ235" s="301"/>
      <c r="AT235" s="301"/>
      <c r="AU235" s="301"/>
    </row>
    <row r="236" spans="29:47" s="325" customFormat="1" ht="15">
      <c r="AC236" s="301"/>
      <c r="AD236" s="301"/>
      <c r="AG236" s="301"/>
      <c r="AH236" s="301"/>
      <c r="AK236" s="301"/>
      <c r="AL236" s="301"/>
      <c r="AM236" s="301"/>
      <c r="AP236" s="301"/>
      <c r="AQ236" s="301"/>
      <c r="AT236" s="301"/>
      <c r="AU236" s="301"/>
    </row>
    <row r="237" spans="29:47" s="325" customFormat="1" ht="15">
      <c r="AC237" s="301"/>
      <c r="AD237" s="301"/>
      <c r="AG237" s="301"/>
      <c r="AH237" s="301"/>
      <c r="AK237" s="301"/>
      <c r="AL237" s="301"/>
      <c r="AM237" s="301"/>
      <c r="AP237" s="301"/>
      <c r="AQ237" s="301"/>
      <c r="AT237" s="301"/>
      <c r="AU237" s="301"/>
    </row>
    <row r="238" spans="29:47" s="325" customFormat="1" ht="15">
      <c r="AC238" s="301"/>
      <c r="AD238" s="301"/>
      <c r="AG238" s="301"/>
      <c r="AH238" s="301"/>
      <c r="AK238" s="301"/>
      <c r="AL238" s="301"/>
      <c r="AM238" s="301"/>
      <c r="AP238" s="301"/>
      <c r="AQ238" s="301"/>
      <c r="AT238" s="301"/>
      <c r="AU238" s="301"/>
    </row>
    <row r="239" spans="29:47" s="325" customFormat="1" ht="15">
      <c r="AC239" s="301"/>
      <c r="AD239" s="301"/>
      <c r="AG239" s="301"/>
      <c r="AH239" s="301"/>
      <c r="AK239" s="301"/>
      <c r="AL239" s="301"/>
      <c r="AM239" s="301"/>
      <c r="AP239" s="301"/>
      <c r="AQ239" s="301"/>
      <c r="AT239" s="301"/>
      <c r="AU239" s="301"/>
    </row>
    <row r="240" spans="29:47" s="325" customFormat="1" ht="15">
      <c r="AC240" s="301"/>
      <c r="AD240" s="301"/>
      <c r="AG240" s="301"/>
      <c r="AH240" s="301"/>
      <c r="AK240" s="301"/>
      <c r="AL240" s="301"/>
      <c r="AM240" s="301"/>
      <c r="AP240" s="301"/>
      <c r="AQ240" s="301"/>
      <c r="AT240" s="301"/>
      <c r="AU240" s="301"/>
    </row>
    <row r="241" spans="29:47" s="325" customFormat="1" ht="15">
      <c r="AC241" s="301"/>
      <c r="AD241" s="301"/>
      <c r="AG241" s="301"/>
      <c r="AH241" s="301"/>
      <c r="AK241" s="301"/>
      <c r="AL241" s="301"/>
      <c r="AM241" s="301"/>
      <c r="AP241" s="301"/>
      <c r="AQ241" s="301"/>
      <c r="AT241" s="301"/>
      <c r="AU241" s="301"/>
    </row>
    <row r="242" spans="29:47" s="325" customFormat="1" ht="15">
      <c r="AC242" s="301"/>
      <c r="AD242" s="301"/>
      <c r="AG242" s="301"/>
      <c r="AH242" s="301"/>
      <c r="AK242" s="301"/>
      <c r="AL242" s="301"/>
      <c r="AM242" s="301"/>
      <c r="AP242" s="301"/>
      <c r="AQ242" s="301"/>
      <c r="AT242" s="301"/>
      <c r="AU242" s="301"/>
    </row>
    <row r="243" spans="29:47" s="325" customFormat="1" ht="15">
      <c r="AC243" s="301"/>
      <c r="AD243" s="301"/>
      <c r="AG243" s="301"/>
      <c r="AH243" s="301"/>
      <c r="AK243" s="301"/>
      <c r="AL243" s="301"/>
      <c r="AM243" s="301"/>
      <c r="AP243" s="301"/>
      <c r="AQ243" s="301"/>
      <c r="AT243" s="301"/>
      <c r="AU243" s="301"/>
    </row>
    <row r="244" spans="29:47" s="325" customFormat="1" ht="15">
      <c r="AC244" s="301"/>
      <c r="AD244" s="301"/>
      <c r="AG244" s="301"/>
      <c r="AH244" s="301"/>
      <c r="AK244" s="301"/>
      <c r="AL244" s="301"/>
      <c r="AM244" s="301"/>
      <c r="AP244" s="301"/>
      <c r="AQ244" s="301"/>
      <c r="AT244" s="301"/>
      <c r="AU244" s="301"/>
    </row>
    <row r="245" spans="29:47" s="325" customFormat="1" ht="15">
      <c r="AC245" s="301"/>
      <c r="AD245" s="301"/>
      <c r="AG245" s="301"/>
      <c r="AH245" s="301"/>
      <c r="AK245" s="301"/>
      <c r="AL245" s="301"/>
      <c r="AM245" s="301"/>
      <c r="AP245" s="301"/>
      <c r="AQ245" s="301"/>
      <c r="AT245" s="301"/>
      <c r="AU245" s="301"/>
    </row>
    <row r="246" spans="29:47" s="325" customFormat="1" ht="15">
      <c r="AC246" s="301"/>
      <c r="AD246" s="301"/>
      <c r="AG246" s="301"/>
      <c r="AH246" s="301"/>
      <c r="AK246" s="301"/>
      <c r="AL246" s="301"/>
      <c r="AM246" s="301"/>
      <c r="AP246" s="301"/>
      <c r="AQ246" s="301"/>
      <c r="AT246" s="301"/>
      <c r="AU246" s="301"/>
    </row>
    <row r="247" spans="29:47" s="325" customFormat="1" ht="15">
      <c r="AC247" s="301"/>
      <c r="AD247" s="301"/>
      <c r="AG247" s="301"/>
      <c r="AH247" s="301"/>
      <c r="AK247" s="301"/>
      <c r="AL247" s="301"/>
      <c r="AM247" s="301"/>
      <c r="AP247" s="301"/>
      <c r="AQ247" s="301"/>
      <c r="AT247" s="301"/>
      <c r="AU247" s="301"/>
    </row>
    <row r="248" spans="29:47" s="325" customFormat="1" ht="15">
      <c r="AC248" s="301"/>
      <c r="AD248" s="301"/>
      <c r="AG248" s="301"/>
      <c r="AH248" s="301"/>
      <c r="AK248" s="301"/>
      <c r="AL248" s="301"/>
      <c r="AM248" s="301"/>
      <c r="AP248" s="301"/>
      <c r="AQ248" s="301"/>
      <c r="AT248" s="301"/>
      <c r="AU248" s="301"/>
    </row>
    <row r="249" spans="29:47" s="325" customFormat="1" ht="15">
      <c r="AC249" s="301"/>
      <c r="AD249" s="301"/>
      <c r="AG249" s="301"/>
      <c r="AH249" s="301"/>
      <c r="AK249" s="301"/>
      <c r="AL249" s="301"/>
      <c r="AM249" s="301"/>
      <c r="AP249" s="301"/>
      <c r="AQ249" s="301"/>
      <c r="AT249" s="301"/>
      <c r="AU249" s="301"/>
    </row>
    <row r="250" spans="29:47" s="325" customFormat="1" ht="15">
      <c r="AC250" s="301"/>
      <c r="AD250" s="301"/>
      <c r="AG250" s="301"/>
      <c r="AH250" s="301"/>
      <c r="AK250" s="301"/>
      <c r="AL250" s="301"/>
      <c r="AM250" s="301"/>
      <c r="AP250" s="301"/>
      <c r="AQ250" s="301"/>
      <c r="AT250" s="301"/>
      <c r="AU250" s="301"/>
    </row>
    <row r="251" spans="29:47" s="325" customFormat="1" ht="15">
      <c r="AC251" s="301"/>
      <c r="AD251" s="301"/>
      <c r="AG251" s="301"/>
      <c r="AH251" s="301"/>
      <c r="AK251" s="301"/>
      <c r="AL251" s="301"/>
      <c r="AM251" s="301"/>
      <c r="AP251" s="301"/>
      <c r="AQ251" s="301"/>
      <c r="AT251" s="301"/>
      <c r="AU251" s="301"/>
    </row>
    <row r="252" spans="29:47" s="325" customFormat="1" ht="15">
      <c r="AC252" s="301"/>
      <c r="AD252" s="301"/>
      <c r="AG252" s="301"/>
      <c r="AH252" s="301"/>
      <c r="AK252" s="301"/>
      <c r="AL252" s="301"/>
      <c r="AM252" s="301"/>
      <c r="AP252" s="301"/>
      <c r="AQ252" s="301"/>
      <c r="AT252" s="301"/>
      <c r="AU252" s="301"/>
    </row>
    <row r="253" spans="29:47" s="325" customFormat="1" ht="15">
      <c r="AC253" s="301"/>
      <c r="AD253" s="301"/>
      <c r="AG253" s="301"/>
      <c r="AH253" s="301"/>
      <c r="AK253" s="301"/>
      <c r="AL253" s="301"/>
      <c r="AM253" s="301"/>
      <c r="AP253" s="301"/>
      <c r="AQ253" s="301"/>
      <c r="AT253" s="301"/>
      <c r="AU253" s="301"/>
    </row>
    <row r="254" spans="29:47" s="325" customFormat="1" ht="15">
      <c r="AC254" s="301"/>
      <c r="AD254" s="301"/>
      <c r="AG254" s="301"/>
      <c r="AH254" s="301"/>
      <c r="AK254" s="301"/>
      <c r="AL254" s="301"/>
      <c r="AM254" s="301"/>
      <c r="AP254" s="301"/>
      <c r="AQ254" s="301"/>
      <c r="AT254" s="301"/>
      <c r="AU254" s="301"/>
    </row>
    <row r="255" spans="29:47" s="325" customFormat="1" ht="15">
      <c r="AC255" s="301"/>
      <c r="AD255" s="301"/>
      <c r="AG255" s="301"/>
      <c r="AH255" s="301"/>
      <c r="AK255" s="301"/>
      <c r="AL255" s="301"/>
      <c r="AM255" s="301"/>
      <c r="AP255" s="301"/>
      <c r="AQ255" s="301"/>
      <c r="AT255" s="301"/>
      <c r="AU255" s="301"/>
    </row>
    <row r="256" spans="29:47" s="325" customFormat="1" ht="15">
      <c r="AC256" s="301"/>
      <c r="AD256" s="301"/>
      <c r="AG256" s="301"/>
      <c r="AH256" s="301"/>
      <c r="AK256" s="301"/>
      <c r="AL256" s="301"/>
      <c r="AM256" s="301"/>
      <c r="AP256" s="301"/>
      <c r="AQ256" s="301"/>
      <c r="AT256" s="301"/>
      <c r="AU256" s="301"/>
    </row>
    <row r="257" spans="29:47" s="325" customFormat="1" ht="15">
      <c r="AC257" s="301"/>
      <c r="AD257" s="301"/>
      <c r="AG257" s="301"/>
      <c r="AH257" s="301"/>
      <c r="AK257" s="301"/>
      <c r="AL257" s="301"/>
      <c r="AM257" s="301"/>
      <c r="AP257" s="301"/>
      <c r="AQ257" s="301"/>
      <c r="AT257" s="301"/>
      <c r="AU257" s="301"/>
    </row>
    <row r="258" spans="29:47" s="325" customFormat="1" ht="15">
      <c r="AC258" s="301"/>
      <c r="AD258" s="301"/>
      <c r="AG258" s="301"/>
      <c r="AH258" s="301"/>
      <c r="AK258" s="301"/>
      <c r="AL258" s="301"/>
      <c r="AM258" s="301"/>
      <c r="AP258" s="301"/>
      <c r="AQ258" s="301"/>
      <c r="AT258" s="301"/>
      <c r="AU258" s="301"/>
    </row>
    <row r="259" spans="29:47" s="325" customFormat="1" ht="15">
      <c r="AC259" s="301"/>
      <c r="AD259" s="301"/>
      <c r="AG259" s="301"/>
      <c r="AH259" s="301"/>
      <c r="AK259" s="301"/>
      <c r="AL259" s="301"/>
      <c r="AM259" s="301"/>
      <c r="AP259" s="301"/>
      <c r="AQ259" s="301"/>
      <c r="AT259" s="301"/>
      <c r="AU259" s="301"/>
    </row>
    <row r="260" spans="29:47" s="325" customFormat="1" ht="15">
      <c r="AC260" s="301"/>
      <c r="AD260" s="301"/>
      <c r="AG260" s="301"/>
      <c r="AH260" s="301"/>
      <c r="AK260" s="301"/>
      <c r="AL260" s="301"/>
      <c r="AM260" s="301"/>
      <c r="AP260" s="301"/>
      <c r="AQ260" s="301"/>
      <c r="AT260" s="301"/>
      <c r="AU260" s="301"/>
    </row>
    <row r="261" spans="29:47" s="325" customFormat="1" ht="15">
      <c r="AC261" s="301"/>
      <c r="AD261" s="301"/>
      <c r="AG261" s="301"/>
      <c r="AH261" s="301"/>
      <c r="AK261" s="301"/>
      <c r="AL261" s="301"/>
      <c r="AM261" s="301"/>
      <c r="AP261" s="301"/>
      <c r="AQ261" s="301"/>
      <c r="AT261" s="301"/>
      <c r="AU261" s="301"/>
    </row>
    <row r="262" spans="29:47" s="325" customFormat="1" ht="15">
      <c r="AC262" s="301"/>
      <c r="AD262" s="301"/>
      <c r="AG262" s="301"/>
      <c r="AH262" s="301"/>
      <c r="AK262" s="301"/>
      <c r="AL262" s="301"/>
      <c r="AM262" s="301"/>
      <c r="AP262" s="301"/>
      <c r="AQ262" s="301"/>
      <c r="AT262" s="301"/>
      <c r="AU262" s="301"/>
    </row>
    <row r="263" spans="29:47" s="325" customFormat="1" ht="15">
      <c r="AC263" s="301"/>
      <c r="AD263" s="301"/>
      <c r="AG263" s="301"/>
      <c r="AH263" s="301"/>
      <c r="AK263" s="301"/>
      <c r="AL263" s="301"/>
      <c r="AM263" s="301"/>
      <c r="AP263" s="301"/>
      <c r="AQ263" s="301"/>
      <c r="AT263" s="301"/>
      <c r="AU263" s="301"/>
    </row>
    <row r="264" spans="29:47" s="325" customFormat="1" ht="15">
      <c r="AC264" s="301"/>
      <c r="AD264" s="301"/>
      <c r="AG264" s="301"/>
      <c r="AH264" s="301"/>
      <c r="AK264" s="301"/>
      <c r="AL264" s="301"/>
      <c r="AM264" s="301"/>
      <c r="AP264" s="301"/>
      <c r="AQ264" s="301"/>
      <c r="AT264" s="301"/>
      <c r="AU264" s="301"/>
    </row>
    <row r="265" spans="29:47" s="325" customFormat="1" ht="15">
      <c r="AC265" s="301"/>
      <c r="AD265" s="301"/>
      <c r="AG265" s="301"/>
      <c r="AH265" s="301"/>
      <c r="AK265" s="301"/>
      <c r="AL265" s="301"/>
      <c r="AM265" s="301"/>
      <c r="AP265" s="301"/>
      <c r="AQ265" s="301"/>
      <c r="AT265" s="301"/>
      <c r="AU265" s="301"/>
    </row>
    <row r="266" spans="29:47" s="325" customFormat="1" ht="15">
      <c r="AC266" s="301"/>
      <c r="AD266" s="301"/>
      <c r="AG266" s="301"/>
      <c r="AH266" s="301"/>
      <c r="AK266" s="301"/>
      <c r="AL266" s="301"/>
      <c r="AM266" s="301"/>
      <c r="AP266" s="301"/>
      <c r="AQ266" s="301"/>
      <c r="AT266" s="301"/>
      <c r="AU266" s="301"/>
    </row>
    <row r="267" spans="29:47" s="325" customFormat="1" ht="15">
      <c r="AC267" s="301"/>
      <c r="AD267" s="301"/>
      <c r="AG267" s="301"/>
      <c r="AH267" s="301"/>
      <c r="AK267" s="301"/>
      <c r="AL267" s="301"/>
      <c r="AM267" s="301"/>
      <c r="AP267" s="301"/>
      <c r="AQ267" s="301"/>
      <c r="AT267" s="301"/>
      <c r="AU267" s="301"/>
    </row>
    <row r="268" spans="29:47" s="325" customFormat="1" ht="15">
      <c r="AC268" s="301"/>
      <c r="AD268" s="301"/>
      <c r="AG268" s="301"/>
      <c r="AH268" s="301"/>
      <c r="AK268" s="301"/>
      <c r="AL268" s="301"/>
      <c r="AM268" s="301"/>
      <c r="AP268" s="301"/>
      <c r="AQ268" s="301"/>
      <c r="AT268" s="301"/>
      <c r="AU268" s="301"/>
    </row>
    <row r="269" spans="29:47" s="325" customFormat="1" ht="15">
      <c r="AC269" s="301"/>
      <c r="AD269" s="301"/>
      <c r="AG269" s="301"/>
      <c r="AH269" s="301"/>
      <c r="AK269" s="301"/>
      <c r="AL269" s="301"/>
      <c r="AM269" s="301"/>
      <c r="AP269" s="301"/>
      <c r="AQ269" s="301"/>
      <c r="AT269" s="301"/>
      <c r="AU269" s="301"/>
    </row>
    <row r="270" spans="29:47" s="325" customFormat="1" ht="15">
      <c r="AC270" s="301"/>
      <c r="AD270" s="301"/>
      <c r="AG270" s="301"/>
      <c r="AH270" s="301"/>
      <c r="AK270" s="301"/>
      <c r="AL270" s="301"/>
      <c r="AM270" s="301"/>
      <c r="AP270" s="301"/>
      <c r="AQ270" s="301"/>
      <c r="AT270" s="301"/>
      <c r="AU270" s="301"/>
    </row>
    <row r="271" spans="29:47" s="325" customFormat="1" ht="15">
      <c r="AC271" s="301"/>
      <c r="AD271" s="301"/>
      <c r="AG271" s="301"/>
      <c r="AH271" s="301"/>
      <c r="AK271" s="301"/>
      <c r="AL271" s="301"/>
      <c r="AM271" s="301"/>
      <c r="AP271" s="301"/>
      <c r="AQ271" s="301"/>
      <c r="AT271" s="301"/>
      <c r="AU271" s="301"/>
    </row>
    <row r="272" spans="29:47" s="325" customFormat="1" ht="15">
      <c r="AC272" s="301"/>
      <c r="AD272" s="301"/>
      <c r="AG272" s="301"/>
      <c r="AH272" s="301"/>
      <c r="AK272" s="301"/>
      <c r="AL272" s="301"/>
      <c r="AM272" s="301"/>
      <c r="AP272" s="301"/>
      <c r="AQ272" s="301"/>
      <c r="AT272" s="301"/>
      <c r="AU272" s="301"/>
    </row>
    <row r="273" spans="29:47" s="325" customFormat="1" ht="15">
      <c r="AC273" s="301"/>
      <c r="AD273" s="301"/>
      <c r="AG273" s="301"/>
      <c r="AH273" s="301"/>
      <c r="AK273" s="301"/>
      <c r="AL273" s="301"/>
      <c r="AM273" s="301"/>
      <c r="AP273" s="301"/>
      <c r="AQ273" s="301"/>
      <c r="AT273" s="301"/>
      <c r="AU273" s="301"/>
    </row>
    <row r="274" spans="29:47" s="325" customFormat="1" ht="15">
      <c r="AC274" s="301"/>
      <c r="AD274" s="301"/>
      <c r="AG274" s="301"/>
      <c r="AH274" s="301"/>
      <c r="AK274" s="301"/>
      <c r="AL274" s="301"/>
      <c r="AM274" s="301"/>
      <c r="AP274" s="301"/>
      <c r="AQ274" s="301"/>
      <c r="AT274" s="301"/>
      <c r="AU274" s="301"/>
    </row>
    <row r="275" spans="29:47" s="325" customFormat="1" ht="15">
      <c r="AC275" s="301"/>
      <c r="AD275" s="301"/>
      <c r="AG275" s="301"/>
      <c r="AH275" s="301"/>
      <c r="AK275" s="301"/>
      <c r="AL275" s="301"/>
      <c r="AM275" s="301"/>
      <c r="AP275" s="301"/>
      <c r="AQ275" s="301"/>
      <c r="AT275" s="301"/>
      <c r="AU275" s="301"/>
    </row>
    <row r="276" spans="29:47" s="325" customFormat="1" ht="15">
      <c r="AC276" s="301"/>
      <c r="AD276" s="301"/>
      <c r="AG276" s="301"/>
      <c r="AH276" s="301"/>
      <c r="AK276" s="301"/>
      <c r="AL276" s="301"/>
      <c r="AM276" s="301"/>
      <c r="AP276" s="301"/>
      <c r="AQ276" s="301"/>
      <c r="AT276" s="301"/>
      <c r="AU276" s="301"/>
    </row>
    <row r="277" spans="29:47" s="325" customFormat="1" ht="15">
      <c r="AC277" s="301"/>
      <c r="AD277" s="301"/>
      <c r="AG277" s="301"/>
      <c r="AH277" s="301"/>
      <c r="AK277" s="301"/>
      <c r="AL277" s="301"/>
      <c r="AM277" s="301"/>
      <c r="AP277" s="301"/>
      <c r="AQ277" s="301"/>
      <c r="AT277" s="301"/>
      <c r="AU277" s="301"/>
    </row>
    <row r="278" spans="29:47" s="325" customFormat="1" ht="15">
      <c r="AC278" s="301"/>
      <c r="AD278" s="301"/>
      <c r="AG278" s="301"/>
      <c r="AH278" s="301"/>
      <c r="AK278" s="301"/>
      <c r="AL278" s="301"/>
      <c r="AM278" s="301"/>
      <c r="AP278" s="301"/>
      <c r="AQ278" s="301"/>
      <c r="AT278" s="301"/>
      <c r="AU278" s="301"/>
    </row>
    <row r="279" spans="29:47" s="325" customFormat="1" ht="15">
      <c r="AC279" s="301"/>
      <c r="AD279" s="301"/>
      <c r="AG279" s="301"/>
      <c r="AH279" s="301"/>
      <c r="AK279" s="301"/>
      <c r="AL279" s="301"/>
      <c r="AM279" s="301"/>
      <c r="AP279" s="301"/>
      <c r="AQ279" s="301"/>
      <c r="AT279" s="301"/>
      <c r="AU279" s="301"/>
    </row>
    <row r="280" spans="29:47" s="325" customFormat="1" ht="15">
      <c r="AC280" s="301"/>
      <c r="AD280" s="301"/>
      <c r="AG280" s="301"/>
      <c r="AH280" s="301"/>
      <c r="AK280" s="301"/>
      <c r="AL280" s="301"/>
      <c r="AM280" s="301"/>
      <c r="AP280" s="301"/>
      <c r="AQ280" s="301"/>
      <c r="AT280" s="301"/>
      <c r="AU280" s="301"/>
    </row>
    <row r="281" spans="29:47" s="325" customFormat="1" ht="15">
      <c r="AC281" s="301"/>
      <c r="AD281" s="301"/>
      <c r="AG281" s="301"/>
      <c r="AH281" s="301"/>
      <c r="AK281" s="301"/>
      <c r="AL281" s="301"/>
      <c r="AM281" s="301"/>
      <c r="AP281" s="301"/>
      <c r="AQ281" s="301"/>
      <c r="AT281" s="301"/>
      <c r="AU281" s="301"/>
    </row>
    <row r="282" spans="29:47" s="325" customFormat="1" ht="15">
      <c r="AC282" s="301"/>
      <c r="AD282" s="301"/>
      <c r="AG282" s="301"/>
      <c r="AH282" s="301"/>
      <c r="AK282" s="301"/>
      <c r="AL282" s="301"/>
      <c r="AM282" s="301"/>
      <c r="AP282" s="301"/>
      <c r="AQ282" s="301"/>
      <c r="AT282" s="301"/>
      <c r="AU282" s="301"/>
    </row>
    <row r="283" spans="29:47" s="325" customFormat="1" ht="15">
      <c r="AC283" s="301"/>
      <c r="AD283" s="301"/>
      <c r="AG283" s="301"/>
      <c r="AH283" s="301"/>
      <c r="AK283" s="301"/>
      <c r="AL283" s="301"/>
      <c r="AM283" s="301"/>
      <c r="AP283" s="301"/>
      <c r="AQ283" s="301"/>
      <c r="AT283" s="301"/>
      <c r="AU283" s="301"/>
    </row>
    <row r="284" spans="29:47" s="325" customFormat="1" ht="15">
      <c r="AC284" s="301"/>
      <c r="AD284" s="301"/>
      <c r="AG284" s="301"/>
      <c r="AH284" s="301"/>
      <c r="AK284" s="301"/>
      <c r="AL284" s="301"/>
      <c r="AM284" s="301"/>
      <c r="AP284" s="301"/>
      <c r="AQ284" s="301"/>
      <c r="AT284" s="301"/>
      <c r="AU284" s="301"/>
    </row>
    <row r="285" spans="29:47" s="325" customFormat="1" ht="15">
      <c r="AC285" s="301"/>
      <c r="AD285" s="301"/>
      <c r="AG285" s="301"/>
      <c r="AH285" s="301"/>
      <c r="AK285" s="301"/>
      <c r="AL285" s="301"/>
      <c r="AM285" s="301"/>
      <c r="AP285" s="301"/>
      <c r="AQ285" s="301"/>
      <c r="AT285" s="301"/>
      <c r="AU285" s="301"/>
    </row>
    <row r="286" spans="29:47" s="325" customFormat="1" ht="15">
      <c r="AC286" s="301"/>
      <c r="AD286" s="301"/>
      <c r="AG286" s="301"/>
      <c r="AH286" s="301"/>
      <c r="AK286" s="301"/>
      <c r="AL286" s="301"/>
      <c r="AM286" s="301"/>
      <c r="AP286" s="301"/>
      <c r="AQ286" s="301"/>
      <c r="AT286" s="301"/>
      <c r="AU286" s="301"/>
    </row>
    <row r="287" spans="29:47" s="325" customFormat="1" ht="15">
      <c r="AC287" s="301"/>
      <c r="AD287" s="301"/>
      <c r="AG287" s="301"/>
      <c r="AH287" s="301"/>
      <c r="AK287" s="301"/>
      <c r="AL287" s="301"/>
      <c r="AM287" s="301"/>
      <c r="AP287" s="301"/>
      <c r="AQ287" s="301"/>
      <c r="AT287" s="301"/>
      <c r="AU287" s="301"/>
    </row>
    <row r="288" spans="29:47" s="325" customFormat="1" ht="15">
      <c r="AC288" s="301"/>
      <c r="AD288" s="301"/>
      <c r="AG288" s="301"/>
      <c r="AH288" s="301"/>
      <c r="AK288" s="301"/>
      <c r="AL288" s="301"/>
      <c r="AM288" s="301"/>
      <c r="AP288" s="301"/>
      <c r="AQ288" s="301"/>
      <c r="AT288" s="301"/>
      <c r="AU288" s="301"/>
    </row>
    <row r="289" spans="29:47" s="325" customFormat="1" ht="15">
      <c r="AC289" s="301"/>
      <c r="AD289" s="301"/>
      <c r="AG289" s="301"/>
      <c r="AH289" s="301"/>
      <c r="AK289" s="301"/>
      <c r="AL289" s="301"/>
      <c r="AM289" s="301"/>
      <c r="AP289" s="301"/>
      <c r="AQ289" s="301"/>
      <c r="AT289" s="301"/>
      <c r="AU289" s="301"/>
    </row>
    <row r="290" spans="29:47" s="325" customFormat="1" ht="15">
      <c r="AC290" s="301"/>
      <c r="AD290" s="301"/>
      <c r="AG290" s="301"/>
      <c r="AH290" s="301"/>
      <c r="AK290" s="301"/>
      <c r="AL290" s="301"/>
      <c r="AM290" s="301"/>
      <c r="AP290" s="301"/>
      <c r="AQ290" s="301"/>
      <c r="AT290" s="301"/>
      <c r="AU290" s="301"/>
    </row>
    <row r="291" spans="29:47" s="325" customFormat="1" ht="15">
      <c r="AC291" s="301"/>
      <c r="AD291" s="301"/>
      <c r="AG291" s="301"/>
      <c r="AH291" s="301"/>
      <c r="AK291" s="301"/>
      <c r="AL291" s="301"/>
      <c r="AM291" s="301"/>
      <c r="AP291" s="301"/>
      <c r="AQ291" s="301"/>
      <c r="AT291" s="301"/>
      <c r="AU291" s="301"/>
    </row>
    <row r="292" spans="29:47" s="325" customFormat="1" ht="15">
      <c r="AC292" s="301"/>
      <c r="AD292" s="301"/>
      <c r="AG292" s="301"/>
      <c r="AH292" s="301"/>
      <c r="AK292" s="301"/>
      <c r="AL292" s="301"/>
      <c r="AM292" s="301"/>
      <c r="AP292" s="301"/>
      <c r="AQ292" s="301"/>
      <c r="AT292" s="301"/>
      <c r="AU292" s="301"/>
    </row>
    <row r="293" spans="29:47" s="325" customFormat="1" ht="15">
      <c r="AC293" s="301"/>
      <c r="AD293" s="301"/>
      <c r="AG293" s="301"/>
      <c r="AH293" s="301"/>
      <c r="AK293" s="301"/>
      <c r="AL293" s="301"/>
      <c r="AM293" s="301"/>
      <c r="AP293" s="301"/>
      <c r="AQ293" s="301"/>
      <c r="AT293" s="301"/>
      <c r="AU293" s="301"/>
    </row>
    <row r="294" spans="29:47" s="325" customFormat="1" ht="15">
      <c r="AC294" s="301"/>
      <c r="AD294" s="301"/>
      <c r="AG294" s="301"/>
      <c r="AH294" s="301"/>
      <c r="AK294" s="301"/>
      <c r="AL294" s="301"/>
      <c r="AM294" s="301"/>
      <c r="AP294" s="301"/>
      <c r="AQ294" s="301"/>
      <c r="AT294" s="301"/>
      <c r="AU294" s="301"/>
    </row>
    <row r="295" spans="29:47" s="325" customFormat="1" ht="15">
      <c r="AC295" s="301"/>
      <c r="AD295" s="301"/>
      <c r="AG295" s="301"/>
      <c r="AH295" s="301"/>
      <c r="AK295" s="301"/>
      <c r="AL295" s="301"/>
      <c r="AM295" s="301"/>
      <c r="AP295" s="301"/>
      <c r="AQ295" s="301"/>
      <c r="AT295" s="301"/>
      <c r="AU295" s="301"/>
    </row>
    <row r="296" spans="29:47" s="325" customFormat="1" ht="15">
      <c r="AC296" s="301"/>
      <c r="AD296" s="301"/>
      <c r="AG296" s="301"/>
      <c r="AH296" s="301"/>
      <c r="AK296" s="301"/>
      <c r="AL296" s="301"/>
      <c r="AM296" s="301"/>
      <c r="AP296" s="301"/>
      <c r="AQ296" s="301"/>
      <c r="AT296" s="301"/>
      <c r="AU296" s="301"/>
    </row>
    <row r="297" spans="29:47" s="325" customFormat="1" ht="15">
      <c r="AC297" s="301"/>
      <c r="AD297" s="301"/>
      <c r="AG297" s="301"/>
      <c r="AH297" s="301"/>
      <c r="AK297" s="301"/>
      <c r="AL297" s="301"/>
      <c r="AM297" s="301"/>
      <c r="AP297" s="301"/>
      <c r="AQ297" s="301"/>
      <c r="AT297" s="301"/>
      <c r="AU297" s="301"/>
    </row>
    <row r="298" spans="29:47" s="325" customFormat="1" ht="15">
      <c r="AC298" s="301"/>
      <c r="AD298" s="301"/>
      <c r="AG298" s="301"/>
      <c r="AH298" s="301"/>
      <c r="AK298" s="301"/>
      <c r="AL298" s="301"/>
      <c r="AM298" s="301"/>
      <c r="AP298" s="301"/>
      <c r="AQ298" s="301"/>
      <c r="AT298" s="301"/>
      <c r="AU298" s="301"/>
    </row>
    <row r="299" spans="29:47" s="325" customFormat="1" ht="15">
      <c r="AC299" s="301"/>
      <c r="AD299" s="301"/>
      <c r="AG299" s="301"/>
      <c r="AH299" s="301"/>
      <c r="AK299" s="301"/>
      <c r="AL299" s="301"/>
      <c r="AM299" s="301"/>
      <c r="AP299" s="301"/>
      <c r="AQ299" s="301"/>
      <c r="AT299" s="301"/>
      <c r="AU299" s="301"/>
    </row>
    <row r="300" spans="29:47" s="325" customFormat="1" ht="15">
      <c r="AC300" s="301"/>
      <c r="AD300" s="301"/>
      <c r="AG300" s="301"/>
      <c r="AH300" s="301"/>
      <c r="AK300" s="301"/>
      <c r="AL300" s="301"/>
      <c r="AM300" s="301"/>
      <c r="AP300" s="301"/>
      <c r="AQ300" s="301"/>
      <c r="AT300" s="301"/>
      <c r="AU300" s="301"/>
    </row>
    <row r="301" spans="29:47" s="325" customFormat="1" ht="15">
      <c r="AC301" s="301"/>
      <c r="AD301" s="301"/>
      <c r="AG301" s="301"/>
      <c r="AH301" s="301"/>
      <c r="AK301" s="301"/>
      <c r="AL301" s="301"/>
      <c r="AM301" s="301"/>
      <c r="AP301" s="301"/>
      <c r="AQ301" s="301"/>
      <c r="AT301" s="301"/>
      <c r="AU301" s="301"/>
    </row>
    <row r="302" spans="29:47" s="325" customFormat="1" ht="15">
      <c r="AC302" s="301"/>
      <c r="AD302" s="301"/>
      <c r="AG302" s="301"/>
      <c r="AH302" s="301"/>
      <c r="AK302" s="301"/>
      <c r="AL302" s="301"/>
      <c r="AM302" s="301"/>
      <c r="AP302" s="301"/>
      <c r="AQ302" s="301"/>
      <c r="AT302" s="301"/>
      <c r="AU302" s="301"/>
    </row>
    <row r="303" spans="29:47" s="325" customFormat="1" ht="15">
      <c r="AC303" s="301"/>
      <c r="AD303" s="301"/>
      <c r="AG303" s="301"/>
      <c r="AH303" s="301"/>
      <c r="AK303" s="301"/>
      <c r="AL303" s="301"/>
      <c r="AM303" s="301"/>
      <c r="AP303" s="301"/>
      <c r="AQ303" s="301"/>
      <c r="AT303" s="301"/>
      <c r="AU303" s="301"/>
    </row>
    <row r="304" spans="29:47" s="325" customFormat="1" ht="15">
      <c r="AC304" s="301"/>
      <c r="AD304" s="301"/>
      <c r="AG304" s="301"/>
      <c r="AH304" s="301"/>
      <c r="AK304" s="301"/>
      <c r="AL304" s="301"/>
      <c r="AM304" s="301"/>
      <c r="AP304" s="301"/>
      <c r="AQ304" s="301"/>
      <c r="AT304" s="301"/>
      <c r="AU304" s="301"/>
    </row>
    <row r="305" spans="29:47" s="325" customFormat="1" ht="15">
      <c r="AC305" s="301"/>
      <c r="AD305" s="301"/>
      <c r="AG305" s="301"/>
      <c r="AH305" s="301"/>
      <c r="AK305" s="301"/>
      <c r="AL305" s="301"/>
      <c r="AM305" s="301"/>
      <c r="AP305" s="301"/>
      <c r="AQ305" s="301"/>
      <c r="AT305" s="301"/>
      <c r="AU305" s="301"/>
    </row>
    <row r="306" spans="29:47" s="325" customFormat="1" ht="15">
      <c r="AC306" s="301"/>
      <c r="AD306" s="301"/>
      <c r="AG306" s="301"/>
      <c r="AH306" s="301"/>
      <c r="AK306" s="301"/>
      <c r="AL306" s="301"/>
      <c r="AM306" s="301"/>
      <c r="AP306" s="301"/>
      <c r="AQ306" s="301"/>
      <c r="AT306" s="301"/>
      <c r="AU306" s="301"/>
    </row>
    <row r="307" spans="29:47" s="325" customFormat="1" ht="15">
      <c r="AC307" s="301"/>
      <c r="AD307" s="301"/>
      <c r="AG307" s="301"/>
      <c r="AH307" s="301"/>
      <c r="AK307" s="301"/>
      <c r="AL307" s="301"/>
      <c r="AM307" s="301"/>
      <c r="AP307" s="301"/>
      <c r="AQ307" s="301"/>
      <c r="AT307" s="301"/>
      <c r="AU307" s="301"/>
    </row>
    <row r="308" spans="29:47" s="325" customFormat="1" ht="15">
      <c r="AC308" s="301"/>
      <c r="AD308" s="301"/>
      <c r="AG308" s="301"/>
      <c r="AH308" s="301"/>
      <c r="AK308" s="301"/>
      <c r="AL308" s="301"/>
      <c r="AM308" s="301"/>
      <c r="AP308" s="301"/>
      <c r="AQ308" s="301"/>
      <c r="AT308" s="301"/>
      <c r="AU308" s="301"/>
    </row>
    <row r="309" spans="29:47" s="325" customFormat="1" ht="15">
      <c r="AC309" s="301"/>
      <c r="AD309" s="301"/>
      <c r="AG309" s="301"/>
      <c r="AH309" s="301"/>
      <c r="AK309" s="301"/>
      <c r="AL309" s="301"/>
      <c r="AM309" s="301"/>
      <c r="AP309" s="301"/>
      <c r="AQ309" s="301"/>
      <c r="AT309" s="301"/>
      <c r="AU309" s="301"/>
    </row>
    <row r="310" spans="29:47" s="325" customFormat="1" ht="15">
      <c r="AC310" s="301"/>
      <c r="AD310" s="301"/>
      <c r="AG310" s="301"/>
      <c r="AH310" s="301"/>
      <c r="AK310" s="301"/>
      <c r="AL310" s="301"/>
      <c r="AM310" s="301"/>
      <c r="AP310" s="301"/>
      <c r="AQ310" s="301"/>
      <c r="AT310" s="301"/>
      <c r="AU310" s="301"/>
    </row>
    <row r="311" spans="29:47" s="325" customFormat="1" ht="15">
      <c r="AC311" s="301"/>
      <c r="AD311" s="301"/>
      <c r="AG311" s="301"/>
      <c r="AH311" s="301"/>
      <c r="AK311" s="301"/>
      <c r="AL311" s="301"/>
      <c r="AM311" s="301"/>
      <c r="AP311" s="301"/>
      <c r="AQ311" s="301"/>
      <c r="AT311" s="301"/>
      <c r="AU311" s="301"/>
    </row>
    <row r="312" spans="29:47" s="325" customFormat="1" ht="15">
      <c r="AC312" s="301"/>
      <c r="AD312" s="301"/>
      <c r="AG312" s="301"/>
      <c r="AH312" s="301"/>
      <c r="AK312" s="301"/>
      <c r="AL312" s="301"/>
      <c r="AM312" s="301"/>
      <c r="AP312" s="301"/>
      <c r="AQ312" s="301"/>
      <c r="AT312" s="301"/>
      <c r="AU312" s="301"/>
    </row>
    <row r="313" spans="29:47" s="325" customFormat="1" ht="15">
      <c r="AC313" s="301"/>
      <c r="AD313" s="301"/>
      <c r="AG313" s="301"/>
      <c r="AH313" s="301"/>
      <c r="AK313" s="301"/>
      <c r="AL313" s="301"/>
      <c r="AM313" s="301"/>
      <c r="AP313" s="301"/>
      <c r="AQ313" s="301"/>
      <c r="AT313" s="301"/>
      <c r="AU313" s="301"/>
    </row>
    <row r="314" spans="29:47" s="325" customFormat="1" ht="15">
      <c r="AC314" s="301"/>
      <c r="AD314" s="301"/>
      <c r="AG314" s="301"/>
      <c r="AH314" s="301"/>
      <c r="AK314" s="301"/>
      <c r="AL314" s="301"/>
      <c r="AM314" s="301"/>
      <c r="AP314" s="301"/>
      <c r="AQ314" s="301"/>
      <c r="AT314" s="301"/>
      <c r="AU314" s="301"/>
    </row>
    <row r="315" spans="29:47" s="325" customFormat="1" ht="15">
      <c r="AC315" s="301"/>
      <c r="AD315" s="301"/>
      <c r="AG315" s="301"/>
      <c r="AH315" s="301"/>
      <c r="AK315" s="301"/>
      <c r="AL315" s="301"/>
      <c r="AM315" s="301"/>
      <c r="AP315" s="301"/>
      <c r="AQ315" s="301"/>
      <c r="AT315" s="301"/>
      <c r="AU315" s="301"/>
    </row>
    <row r="316" spans="29:47" s="325" customFormat="1" ht="15">
      <c r="AC316" s="301"/>
      <c r="AD316" s="301"/>
      <c r="AG316" s="301"/>
      <c r="AH316" s="301"/>
      <c r="AK316" s="301"/>
      <c r="AL316" s="301"/>
      <c r="AM316" s="301"/>
      <c r="AP316" s="301"/>
      <c r="AQ316" s="301"/>
      <c r="AT316" s="301"/>
      <c r="AU316" s="301"/>
    </row>
    <row r="317" spans="29:47" s="325" customFormat="1" ht="15">
      <c r="AC317" s="301"/>
      <c r="AD317" s="301"/>
      <c r="AG317" s="301"/>
      <c r="AH317" s="301"/>
      <c r="AK317" s="301"/>
      <c r="AL317" s="301"/>
      <c r="AM317" s="301"/>
      <c r="AP317" s="301"/>
      <c r="AQ317" s="301"/>
      <c r="AT317" s="301"/>
      <c r="AU317" s="301"/>
    </row>
    <row r="318" spans="29:47" s="325" customFormat="1" ht="15">
      <c r="AC318" s="301"/>
      <c r="AD318" s="301"/>
      <c r="AG318" s="301"/>
      <c r="AH318" s="301"/>
      <c r="AK318" s="301"/>
      <c r="AL318" s="301"/>
      <c r="AM318" s="301"/>
      <c r="AP318" s="301"/>
      <c r="AQ318" s="301"/>
      <c r="AT318" s="301"/>
      <c r="AU318" s="301"/>
    </row>
    <row r="319" spans="29:47" s="325" customFormat="1" ht="15">
      <c r="AC319" s="301"/>
      <c r="AD319" s="301"/>
      <c r="AG319" s="301"/>
      <c r="AH319" s="301"/>
      <c r="AK319" s="301"/>
      <c r="AL319" s="301"/>
      <c r="AM319" s="301"/>
      <c r="AP319" s="301"/>
      <c r="AQ319" s="301"/>
      <c r="AT319" s="301"/>
      <c r="AU319" s="301"/>
    </row>
    <row r="320" spans="29:47" s="325" customFormat="1" ht="15">
      <c r="AC320" s="301"/>
      <c r="AD320" s="301"/>
      <c r="AG320" s="301"/>
      <c r="AH320" s="301"/>
      <c r="AK320" s="301"/>
      <c r="AL320" s="301"/>
      <c r="AM320" s="301"/>
      <c r="AP320" s="301"/>
      <c r="AQ320" s="301"/>
      <c r="AT320" s="301"/>
      <c r="AU320" s="301"/>
    </row>
    <row r="321" spans="29:47" s="325" customFormat="1" ht="15">
      <c r="AC321" s="301"/>
      <c r="AD321" s="301"/>
      <c r="AG321" s="301"/>
      <c r="AH321" s="301"/>
      <c r="AK321" s="301"/>
      <c r="AL321" s="301"/>
      <c r="AM321" s="301"/>
      <c r="AP321" s="301"/>
      <c r="AQ321" s="301"/>
      <c r="AT321" s="301"/>
      <c r="AU321" s="301"/>
    </row>
    <row r="322" spans="29:47" s="325" customFormat="1" ht="15">
      <c r="AC322" s="301"/>
      <c r="AD322" s="301"/>
      <c r="AG322" s="301"/>
      <c r="AH322" s="301"/>
      <c r="AK322" s="301"/>
      <c r="AL322" s="301"/>
      <c r="AM322" s="301"/>
      <c r="AP322" s="301"/>
      <c r="AQ322" s="301"/>
      <c r="AT322" s="301"/>
      <c r="AU322" s="301"/>
    </row>
    <row r="323" spans="29:47" s="325" customFormat="1" ht="15">
      <c r="AC323" s="301"/>
      <c r="AD323" s="301"/>
      <c r="AG323" s="301"/>
      <c r="AH323" s="301"/>
      <c r="AK323" s="301"/>
      <c r="AL323" s="301"/>
      <c r="AM323" s="301"/>
      <c r="AP323" s="301"/>
      <c r="AQ323" s="301"/>
      <c r="AT323" s="301"/>
      <c r="AU323" s="301"/>
    </row>
    <row r="324" spans="29:47" s="325" customFormat="1" ht="15">
      <c r="AC324" s="301"/>
      <c r="AD324" s="301"/>
      <c r="AG324" s="301"/>
      <c r="AH324" s="301"/>
      <c r="AK324" s="301"/>
      <c r="AL324" s="301"/>
      <c r="AM324" s="301"/>
      <c r="AP324" s="301"/>
      <c r="AQ324" s="301"/>
      <c r="AT324" s="301"/>
      <c r="AU324" s="301"/>
    </row>
    <row r="325" spans="29:47" s="325" customFormat="1" ht="15">
      <c r="AC325" s="301"/>
      <c r="AD325" s="301"/>
      <c r="AG325" s="301"/>
      <c r="AH325" s="301"/>
      <c r="AK325" s="301"/>
      <c r="AL325" s="301"/>
      <c r="AM325" s="301"/>
      <c r="AP325" s="301"/>
      <c r="AQ325" s="301"/>
      <c r="AT325" s="301"/>
      <c r="AU325" s="301"/>
    </row>
    <row r="326" spans="29:47" s="325" customFormat="1" ht="15">
      <c r="AC326" s="301"/>
      <c r="AD326" s="301"/>
      <c r="AG326" s="301"/>
      <c r="AH326" s="301"/>
      <c r="AK326" s="301"/>
      <c r="AL326" s="301"/>
      <c r="AM326" s="301"/>
      <c r="AP326" s="301"/>
      <c r="AQ326" s="301"/>
      <c r="AT326" s="301"/>
      <c r="AU326" s="301"/>
    </row>
    <row r="327" spans="29:47" s="325" customFormat="1" ht="15">
      <c r="AC327" s="301"/>
      <c r="AD327" s="301"/>
      <c r="AG327" s="301"/>
      <c r="AH327" s="301"/>
      <c r="AK327" s="301"/>
      <c r="AL327" s="301"/>
      <c r="AM327" s="301"/>
      <c r="AP327" s="301"/>
      <c r="AQ327" s="301"/>
      <c r="AT327" s="301"/>
      <c r="AU327" s="301"/>
    </row>
    <row r="328" spans="29:47" s="325" customFormat="1" ht="15">
      <c r="AC328" s="301"/>
      <c r="AD328" s="301"/>
      <c r="AG328" s="301"/>
      <c r="AH328" s="301"/>
      <c r="AK328" s="301"/>
      <c r="AL328" s="301"/>
      <c r="AM328" s="301"/>
      <c r="AP328" s="301"/>
      <c r="AQ328" s="301"/>
      <c r="AT328" s="301"/>
      <c r="AU328" s="301"/>
    </row>
    <row r="329" spans="29:47" s="325" customFormat="1" ht="15">
      <c r="AC329" s="301"/>
      <c r="AD329" s="301"/>
      <c r="AG329" s="301"/>
      <c r="AH329" s="301"/>
      <c r="AK329" s="301"/>
      <c r="AL329" s="301"/>
      <c r="AM329" s="301"/>
      <c r="AP329" s="301"/>
      <c r="AQ329" s="301"/>
      <c r="AT329" s="301"/>
      <c r="AU329" s="301"/>
    </row>
    <row r="330" spans="29:47" s="325" customFormat="1" ht="15">
      <c r="AC330" s="301"/>
      <c r="AD330" s="301"/>
      <c r="AG330" s="301"/>
      <c r="AH330" s="301"/>
      <c r="AK330" s="301"/>
      <c r="AL330" s="301"/>
      <c r="AM330" s="301"/>
      <c r="AP330" s="301"/>
      <c r="AQ330" s="301"/>
      <c r="AT330" s="301"/>
      <c r="AU330" s="301"/>
    </row>
    <row r="331" spans="29:47" s="325" customFormat="1" ht="15">
      <c r="AC331" s="301"/>
      <c r="AD331" s="301"/>
      <c r="AG331" s="301"/>
      <c r="AH331" s="301"/>
      <c r="AK331" s="301"/>
      <c r="AL331" s="301"/>
      <c r="AM331" s="301"/>
      <c r="AP331" s="301"/>
      <c r="AQ331" s="301"/>
      <c r="AT331" s="301"/>
      <c r="AU331" s="301"/>
    </row>
    <row r="332" spans="29:47" s="325" customFormat="1" ht="15">
      <c r="AC332" s="301"/>
      <c r="AD332" s="301"/>
      <c r="AG332" s="301"/>
      <c r="AH332" s="301"/>
      <c r="AK332" s="301"/>
      <c r="AL332" s="301"/>
      <c r="AM332" s="301"/>
      <c r="AP332" s="301"/>
      <c r="AQ332" s="301"/>
      <c r="AT332" s="301"/>
      <c r="AU332" s="301"/>
    </row>
    <row r="333" spans="29:47" s="325" customFormat="1" ht="15">
      <c r="AC333" s="301"/>
      <c r="AD333" s="301"/>
      <c r="AG333" s="301"/>
      <c r="AH333" s="301"/>
      <c r="AK333" s="301"/>
      <c r="AL333" s="301"/>
      <c r="AM333" s="301"/>
      <c r="AP333" s="301"/>
      <c r="AQ333" s="301"/>
      <c r="AT333" s="301"/>
      <c r="AU333" s="301"/>
    </row>
    <row r="334" spans="29:47" s="325" customFormat="1" ht="15">
      <c r="AC334" s="301"/>
      <c r="AD334" s="301"/>
      <c r="AG334" s="301"/>
      <c r="AH334" s="301"/>
      <c r="AK334" s="301"/>
      <c r="AL334" s="301"/>
      <c r="AM334" s="301"/>
      <c r="AP334" s="301"/>
      <c r="AQ334" s="301"/>
      <c r="AT334" s="301"/>
      <c r="AU334" s="301"/>
    </row>
    <row r="335" spans="29:47" s="325" customFormat="1" ht="15">
      <c r="AC335" s="301"/>
      <c r="AD335" s="301"/>
      <c r="AG335" s="301"/>
      <c r="AH335" s="301"/>
      <c r="AK335" s="301"/>
      <c r="AL335" s="301"/>
      <c r="AM335" s="301"/>
      <c r="AP335" s="301"/>
      <c r="AQ335" s="301"/>
      <c r="AT335" s="301"/>
      <c r="AU335" s="301"/>
    </row>
    <row r="336" spans="29:47" s="325" customFormat="1" ht="15">
      <c r="AC336" s="301"/>
      <c r="AD336" s="301"/>
      <c r="AG336" s="301"/>
      <c r="AH336" s="301"/>
      <c r="AK336" s="301"/>
      <c r="AL336" s="301"/>
      <c r="AM336" s="301"/>
      <c r="AP336" s="301"/>
      <c r="AQ336" s="301"/>
      <c r="AT336" s="301"/>
      <c r="AU336" s="301"/>
    </row>
    <row r="337" spans="29:47" s="325" customFormat="1" ht="15">
      <c r="AC337" s="301"/>
      <c r="AD337" s="301"/>
      <c r="AG337" s="301"/>
      <c r="AH337" s="301"/>
      <c r="AK337" s="301"/>
      <c r="AL337" s="301"/>
      <c r="AM337" s="301"/>
      <c r="AP337" s="301"/>
      <c r="AQ337" s="301"/>
      <c r="AT337" s="301"/>
      <c r="AU337" s="301"/>
    </row>
    <row r="338" spans="29:47" s="325" customFormat="1" ht="15">
      <c r="AC338" s="301"/>
      <c r="AD338" s="301"/>
      <c r="AG338" s="301"/>
      <c r="AH338" s="301"/>
      <c r="AK338" s="301"/>
      <c r="AL338" s="301"/>
      <c r="AM338" s="301"/>
      <c r="AP338" s="301"/>
      <c r="AQ338" s="301"/>
      <c r="AT338" s="301"/>
      <c r="AU338" s="301"/>
    </row>
    <row r="339" spans="29:47" s="325" customFormat="1" ht="15">
      <c r="AC339" s="301"/>
      <c r="AD339" s="301"/>
      <c r="AG339" s="301"/>
      <c r="AH339" s="301"/>
      <c r="AK339" s="301"/>
      <c r="AL339" s="301"/>
      <c r="AM339" s="301"/>
      <c r="AP339" s="301"/>
      <c r="AQ339" s="301"/>
      <c r="AT339" s="301"/>
      <c r="AU339" s="301"/>
    </row>
    <row r="340" spans="29:47" s="325" customFormat="1" ht="15">
      <c r="AC340" s="301"/>
      <c r="AD340" s="301"/>
      <c r="AG340" s="301"/>
      <c r="AH340" s="301"/>
      <c r="AK340" s="301"/>
      <c r="AL340" s="301"/>
      <c r="AM340" s="301"/>
      <c r="AP340" s="301"/>
      <c r="AQ340" s="301"/>
      <c r="AT340" s="301"/>
      <c r="AU340" s="301"/>
    </row>
    <row r="341" spans="29:47" s="325" customFormat="1" ht="15">
      <c r="AC341" s="301"/>
      <c r="AD341" s="301"/>
      <c r="AG341" s="301"/>
      <c r="AH341" s="301"/>
      <c r="AK341" s="301"/>
      <c r="AL341" s="301"/>
      <c r="AM341" s="301"/>
      <c r="AP341" s="301"/>
      <c r="AQ341" s="301"/>
      <c r="AT341" s="301"/>
      <c r="AU341" s="301"/>
    </row>
    <row r="342" spans="29:47" s="325" customFormat="1" ht="15">
      <c r="AC342" s="301"/>
      <c r="AD342" s="301"/>
      <c r="AG342" s="301"/>
      <c r="AH342" s="301"/>
      <c r="AK342" s="301"/>
      <c r="AL342" s="301"/>
      <c r="AM342" s="301"/>
      <c r="AP342" s="301"/>
      <c r="AQ342" s="301"/>
      <c r="AT342" s="301"/>
      <c r="AU342" s="301"/>
    </row>
    <row r="343" spans="29:47" s="325" customFormat="1" ht="15">
      <c r="AC343" s="301"/>
      <c r="AD343" s="301"/>
      <c r="AG343" s="301"/>
      <c r="AH343" s="301"/>
      <c r="AK343" s="301"/>
      <c r="AL343" s="301"/>
      <c r="AM343" s="301"/>
      <c r="AP343" s="301"/>
      <c r="AQ343" s="301"/>
      <c r="AT343" s="301"/>
      <c r="AU343" s="301"/>
    </row>
    <row r="344" spans="29:47" s="325" customFormat="1" ht="15">
      <c r="AC344" s="301"/>
      <c r="AD344" s="301"/>
      <c r="AG344" s="301"/>
      <c r="AH344" s="301"/>
      <c r="AK344" s="301"/>
      <c r="AL344" s="301"/>
      <c r="AM344" s="301"/>
      <c r="AP344" s="301"/>
      <c r="AQ344" s="301"/>
      <c r="AT344" s="301"/>
      <c r="AU344" s="301"/>
    </row>
    <row r="345" spans="29:47" s="325" customFormat="1" ht="15">
      <c r="AC345" s="301"/>
      <c r="AD345" s="301"/>
      <c r="AG345" s="301"/>
      <c r="AH345" s="301"/>
      <c r="AK345" s="301"/>
      <c r="AL345" s="301"/>
      <c r="AM345" s="301"/>
      <c r="AP345" s="301"/>
      <c r="AQ345" s="301"/>
      <c r="AT345" s="301"/>
      <c r="AU345" s="301"/>
    </row>
    <row r="346" spans="29:47" s="325" customFormat="1" ht="15">
      <c r="AC346" s="301"/>
      <c r="AD346" s="301"/>
      <c r="AG346" s="301"/>
      <c r="AH346" s="301"/>
      <c r="AK346" s="301"/>
      <c r="AL346" s="301"/>
      <c r="AM346" s="301"/>
      <c r="AP346" s="301"/>
      <c r="AQ346" s="301"/>
      <c r="AT346" s="301"/>
      <c r="AU346" s="301"/>
    </row>
    <row r="347" spans="29:47" s="325" customFormat="1" ht="15">
      <c r="AC347" s="301"/>
      <c r="AD347" s="301"/>
      <c r="AG347" s="301"/>
      <c r="AH347" s="301"/>
      <c r="AK347" s="301"/>
      <c r="AL347" s="301"/>
      <c r="AM347" s="301"/>
      <c r="AP347" s="301"/>
      <c r="AQ347" s="301"/>
      <c r="AT347" s="301"/>
      <c r="AU347" s="301"/>
    </row>
    <row r="348" spans="29:47" s="325" customFormat="1" ht="15">
      <c r="AC348" s="301"/>
      <c r="AD348" s="301"/>
      <c r="AG348" s="301"/>
      <c r="AH348" s="301"/>
      <c r="AK348" s="301"/>
      <c r="AL348" s="301"/>
      <c r="AM348" s="301"/>
      <c r="AP348" s="301"/>
      <c r="AQ348" s="301"/>
      <c r="AT348" s="301"/>
      <c r="AU348" s="301"/>
    </row>
    <row r="349" spans="29:47" s="325" customFormat="1" ht="15">
      <c r="AC349" s="301"/>
      <c r="AD349" s="301"/>
      <c r="AG349" s="301"/>
      <c r="AH349" s="301"/>
      <c r="AK349" s="301"/>
      <c r="AL349" s="301"/>
      <c r="AM349" s="301"/>
      <c r="AP349" s="301"/>
      <c r="AQ349" s="301"/>
      <c r="AT349" s="301"/>
      <c r="AU349" s="301"/>
    </row>
    <row r="350" spans="29:47" s="325" customFormat="1" ht="15">
      <c r="AC350" s="301"/>
      <c r="AD350" s="301"/>
      <c r="AG350" s="301"/>
      <c r="AH350" s="301"/>
      <c r="AK350" s="301"/>
      <c r="AL350" s="301"/>
      <c r="AM350" s="301"/>
      <c r="AP350" s="301"/>
      <c r="AQ350" s="301"/>
      <c r="AT350" s="301"/>
      <c r="AU350" s="301"/>
    </row>
    <row r="351" spans="29:47" s="325" customFormat="1" ht="15">
      <c r="AC351" s="301"/>
      <c r="AD351" s="301"/>
      <c r="AG351" s="301"/>
      <c r="AH351" s="301"/>
      <c r="AK351" s="301"/>
      <c r="AL351" s="301"/>
      <c r="AM351" s="301"/>
      <c r="AP351" s="301"/>
      <c r="AQ351" s="301"/>
      <c r="AT351" s="301"/>
      <c r="AU351" s="301"/>
    </row>
    <row r="352" spans="29:47" s="325" customFormat="1" ht="15">
      <c r="AC352" s="301"/>
      <c r="AD352" s="301"/>
      <c r="AG352" s="301"/>
      <c r="AH352" s="301"/>
      <c r="AK352" s="301"/>
      <c r="AL352" s="301"/>
      <c r="AM352" s="301"/>
      <c r="AP352" s="301"/>
      <c r="AQ352" s="301"/>
      <c r="AT352" s="301"/>
      <c r="AU352" s="301"/>
    </row>
    <row r="353" spans="29:47" s="325" customFormat="1" ht="15">
      <c r="AC353" s="301"/>
      <c r="AD353" s="301"/>
      <c r="AG353" s="301"/>
      <c r="AH353" s="301"/>
      <c r="AK353" s="301"/>
      <c r="AL353" s="301"/>
      <c r="AM353" s="301"/>
      <c r="AP353" s="301"/>
      <c r="AQ353" s="301"/>
      <c r="AT353" s="301"/>
      <c r="AU353" s="301"/>
    </row>
    <row r="354" spans="29:47" s="325" customFormat="1" ht="15">
      <c r="AC354" s="301"/>
      <c r="AD354" s="301"/>
      <c r="AG354" s="301"/>
      <c r="AH354" s="301"/>
      <c r="AK354" s="301"/>
      <c r="AL354" s="301"/>
      <c r="AM354" s="301"/>
      <c r="AP354" s="301"/>
      <c r="AQ354" s="301"/>
      <c r="AT354" s="301"/>
      <c r="AU354" s="301"/>
    </row>
    <row r="355" spans="29:47" s="325" customFormat="1" ht="15">
      <c r="AC355" s="301"/>
      <c r="AD355" s="301"/>
      <c r="AG355" s="301"/>
      <c r="AH355" s="301"/>
      <c r="AK355" s="301"/>
      <c r="AL355" s="301"/>
      <c r="AM355" s="301"/>
      <c r="AP355" s="301"/>
      <c r="AQ355" s="301"/>
      <c r="AT355" s="301"/>
      <c r="AU355" s="301"/>
    </row>
    <row r="356" spans="29:47" s="325" customFormat="1" ht="15">
      <c r="AC356" s="301"/>
      <c r="AD356" s="301"/>
      <c r="AG356" s="301"/>
      <c r="AH356" s="301"/>
      <c r="AK356" s="301"/>
      <c r="AL356" s="301"/>
      <c r="AM356" s="301"/>
      <c r="AP356" s="301"/>
      <c r="AQ356" s="301"/>
      <c r="AT356" s="301"/>
      <c r="AU356" s="301"/>
    </row>
    <row r="357" spans="29:47" s="325" customFormat="1" ht="15">
      <c r="AC357" s="301"/>
      <c r="AD357" s="301"/>
      <c r="AG357" s="301"/>
      <c r="AH357" s="301"/>
      <c r="AK357" s="301"/>
      <c r="AL357" s="301"/>
      <c r="AM357" s="301"/>
      <c r="AP357" s="301"/>
      <c r="AQ357" s="301"/>
      <c r="AT357" s="301"/>
      <c r="AU357" s="301"/>
    </row>
    <row r="358" spans="29:47" s="325" customFormat="1" ht="15">
      <c r="AC358" s="301"/>
      <c r="AD358" s="301"/>
      <c r="AG358" s="301"/>
      <c r="AH358" s="301"/>
      <c r="AK358" s="301"/>
      <c r="AL358" s="301"/>
      <c r="AM358" s="301"/>
      <c r="AP358" s="301"/>
      <c r="AQ358" s="301"/>
      <c r="AT358" s="301"/>
      <c r="AU358" s="301"/>
    </row>
    <row r="359" spans="29:47" s="325" customFormat="1" ht="15">
      <c r="AC359" s="301"/>
      <c r="AD359" s="301"/>
      <c r="AG359" s="301"/>
      <c r="AH359" s="301"/>
      <c r="AK359" s="301"/>
      <c r="AL359" s="301"/>
      <c r="AM359" s="301"/>
      <c r="AP359" s="301"/>
      <c r="AQ359" s="301"/>
      <c r="AT359" s="301"/>
      <c r="AU359" s="301"/>
    </row>
    <row r="360" spans="29:47" s="325" customFormat="1" ht="15">
      <c r="AC360" s="301"/>
      <c r="AD360" s="301"/>
      <c r="AG360" s="301"/>
      <c r="AH360" s="301"/>
      <c r="AK360" s="301"/>
      <c r="AL360" s="301"/>
      <c r="AM360" s="301"/>
      <c r="AP360" s="301"/>
      <c r="AQ360" s="301"/>
      <c r="AT360" s="301"/>
      <c r="AU360" s="301"/>
    </row>
    <row r="361" spans="29:47" s="325" customFormat="1" ht="15">
      <c r="AC361" s="301"/>
      <c r="AD361" s="301"/>
      <c r="AG361" s="301"/>
      <c r="AH361" s="301"/>
      <c r="AK361" s="301"/>
      <c r="AL361" s="301"/>
      <c r="AM361" s="301"/>
      <c r="AP361" s="301"/>
      <c r="AQ361" s="301"/>
      <c r="AT361" s="301"/>
      <c r="AU361" s="301"/>
    </row>
    <row r="362" spans="29:47" s="325" customFormat="1" ht="15">
      <c r="AC362" s="301"/>
      <c r="AD362" s="301"/>
      <c r="AG362" s="301"/>
      <c r="AH362" s="301"/>
      <c r="AK362" s="301"/>
      <c r="AL362" s="301"/>
      <c r="AM362" s="301"/>
      <c r="AP362" s="301"/>
      <c r="AQ362" s="301"/>
      <c r="AT362" s="301"/>
      <c r="AU362" s="301"/>
    </row>
    <row r="363" spans="29:47" s="325" customFormat="1" ht="15">
      <c r="AC363" s="301"/>
      <c r="AD363" s="301"/>
      <c r="AG363" s="301"/>
      <c r="AH363" s="301"/>
      <c r="AK363" s="301"/>
      <c r="AL363" s="301"/>
      <c r="AM363" s="301"/>
      <c r="AP363" s="301"/>
      <c r="AQ363" s="301"/>
      <c r="AT363" s="301"/>
      <c r="AU363" s="301"/>
    </row>
    <row r="364" spans="29:47" s="325" customFormat="1" ht="15">
      <c r="AC364" s="301"/>
      <c r="AD364" s="301"/>
      <c r="AG364" s="301"/>
      <c r="AH364" s="301"/>
      <c r="AK364" s="301"/>
      <c r="AL364" s="301"/>
      <c r="AM364" s="301"/>
      <c r="AP364" s="301"/>
      <c r="AQ364" s="301"/>
      <c r="AT364" s="301"/>
      <c r="AU364" s="301"/>
    </row>
    <row r="365" spans="29:47" s="325" customFormat="1" ht="15">
      <c r="AC365" s="301"/>
      <c r="AD365" s="301"/>
      <c r="AG365" s="301"/>
      <c r="AH365" s="301"/>
      <c r="AK365" s="301"/>
      <c r="AL365" s="301"/>
      <c r="AM365" s="301"/>
      <c r="AP365" s="301"/>
      <c r="AQ365" s="301"/>
      <c r="AT365" s="301"/>
      <c r="AU365" s="301"/>
    </row>
    <row r="366" spans="29:47" s="325" customFormat="1" ht="15">
      <c r="AC366" s="301"/>
      <c r="AD366" s="301"/>
      <c r="AG366" s="301"/>
      <c r="AH366" s="301"/>
      <c r="AK366" s="301"/>
      <c r="AL366" s="301"/>
      <c r="AM366" s="301"/>
      <c r="AP366" s="301"/>
      <c r="AQ366" s="301"/>
      <c r="AT366" s="301"/>
      <c r="AU366" s="301"/>
    </row>
    <row r="367" spans="29:47" s="325" customFormat="1" ht="15">
      <c r="AC367" s="301"/>
      <c r="AD367" s="301"/>
      <c r="AG367" s="301"/>
      <c r="AH367" s="301"/>
      <c r="AK367" s="301"/>
      <c r="AL367" s="301"/>
      <c r="AM367" s="301"/>
      <c r="AP367" s="301"/>
      <c r="AQ367" s="301"/>
      <c r="AT367" s="301"/>
      <c r="AU367" s="301"/>
    </row>
    <row r="368" spans="29:47" s="325" customFormat="1" ht="15">
      <c r="AC368" s="301"/>
      <c r="AD368" s="301"/>
      <c r="AG368" s="301"/>
      <c r="AH368" s="301"/>
      <c r="AK368" s="301"/>
      <c r="AL368" s="301"/>
      <c r="AM368" s="301"/>
      <c r="AP368" s="301"/>
      <c r="AQ368" s="301"/>
      <c r="AT368" s="301"/>
      <c r="AU368" s="301"/>
    </row>
    <row r="369" spans="29:47" s="325" customFormat="1" ht="15">
      <c r="AC369" s="301"/>
      <c r="AD369" s="301"/>
      <c r="AG369" s="301"/>
      <c r="AH369" s="301"/>
      <c r="AK369" s="301"/>
      <c r="AL369" s="301"/>
      <c r="AM369" s="301"/>
      <c r="AP369" s="301"/>
      <c r="AQ369" s="301"/>
      <c r="AT369" s="301"/>
      <c r="AU369" s="301"/>
    </row>
    <row r="370" spans="29:47" s="325" customFormat="1" ht="15">
      <c r="AC370" s="301"/>
      <c r="AD370" s="301"/>
      <c r="AG370" s="301"/>
      <c r="AH370" s="301"/>
      <c r="AK370" s="301"/>
      <c r="AL370" s="301"/>
      <c r="AM370" s="301"/>
      <c r="AP370" s="301"/>
      <c r="AQ370" s="301"/>
      <c r="AT370" s="301"/>
      <c r="AU370" s="301"/>
    </row>
    <row r="371" spans="29:47" s="325" customFormat="1" ht="15">
      <c r="AC371" s="301"/>
      <c r="AD371" s="301"/>
      <c r="AG371" s="301"/>
      <c r="AH371" s="301"/>
      <c r="AK371" s="301"/>
      <c r="AL371" s="301"/>
      <c r="AM371" s="301"/>
      <c r="AP371" s="301"/>
      <c r="AQ371" s="301"/>
      <c r="AT371" s="301"/>
      <c r="AU371" s="301"/>
    </row>
    <row r="372" spans="29:47" s="325" customFormat="1" ht="15">
      <c r="AC372" s="301"/>
      <c r="AD372" s="301"/>
      <c r="AG372" s="301"/>
      <c r="AH372" s="301"/>
      <c r="AK372" s="301"/>
      <c r="AL372" s="301"/>
      <c r="AM372" s="301"/>
      <c r="AP372" s="301"/>
      <c r="AQ372" s="301"/>
      <c r="AT372" s="301"/>
      <c r="AU372" s="301"/>
    </row>
    <row r="373" spans="29:47" s="325" customFormat="1" ht="15">
      <c r="AC373" s="301"/>
      <c r="AD373" s="301"/>
      <c r="AG373" s="301"/>
      <c r="AH373" s="301"/>
      <c r="AK373" s="301"/>
      <c r="AL373" s="301"/>
      <c r="AM373" s="301"/>
      <c r="AP373" s="301"/>
      <c r="AQ373" s="301"/>
      <c r="AT373" s="301"/>
      <c r="AU373" s="301"/>
    </row>
    <row r="374" spans="29:47" s="325" customFormat="1" ht="15">
      <c r="AC374" s="301"/>
      <c r="AD374" s="301"/>
      <c r="AG374" s="301"/>
      <c r="AH374" s="301"/>
      <c r="AK374" s="301"/>
      <c r="AL374" s="301"/>
      <c r="AM374" s="301"/>
      <c r="AP374" s="301"/>
      <c r="AQ374" s="301"/>
      <c r="AT374" s="301"/>
      <c r="AU374" s="301"/>
    </row>
    <row r="375" spans="29:47" s="325" customFormat="1" ht="15">
      <c r="AC375" s="301"/>
      <c r="AD375" s="301"/>
      <c r="AG375" s="301"/>
      <c r="AH375" s="301"/>
      <c r="AK375" s="301"/>
      <c r="AL375" s="301"/>
      <c r="AM375" s="301"/>
      <c r="AP375" s="301"/>
      <c r="AQ375" s="301"/>
      <c r="AT375" s="301"/>
      <c r="AU375" s="301"/>
    </row>
    <row r="376" spans="29:47" s="325" customFormat="1" ht="15">
      <c r="AC376" s="301"/>
      <c r="AD376" s="301"/>
      <c r="AG376" s="301"/>
      <c r="AH376" s="301"/>
      <c r="AK376" s="301"/>
      <c r="AL376" s="301"/>
      <c r="AM376" s="301"/>
      <c r="AP376" s="301"/>
      <c r="AQ376" s="301"/>
      <c r="AT376" s="301"/>
      <c r="AU376" s="301"/>
    </row>
    <row r="377" spans="29:47" s="325" customFormat="1" ht="15">
      <c r="AC377" s="301"/>
      <c r="AD377" s="301"/>
      <c r="AG377" s="301"/>
      <c r="AH377" s="301"/>
      <c r="AK377" s="301"/>
      <c r="AL377" s="301"/>
      <c r="AM377" s="301"/>
      <c r="AP377" s="301"/>
      <c r="AQ377" s="301"/>
      <c r="AT377" s="301"/>
      <c r="AU377" s="301"/>
    </row>
    <row r="378" spans="29:47" s="325" customFormat="1" ht="15">
      <c r="AC378" s="301"/>
      <c r="AD378" s="301"/>
      <c r="AG378" s="301"/>
      <c r="AH378" s="301"/>
      <c r="AK378" s="301"/>
      <c r="AL378" s="301"/>
      <c r="AM378" s="301"/>
      <c r="AP378" s="301"/>
      <c r="AQ378" s="301"/>
      <c r="AT378" s="301"/>
      <c r="AU378" s="301"/>
    </row>
    <row r="379" spans="29:47" s="325" customFormat="1" ht="15">
      <c r="AC379" s="301"/>
      <c r="AD379" s="301"/>
      <c r="AG379" s="301"/>
      <c r="AH379" s="301"/>
      <c r="AK379" s="301"/>
      <c r="AL379" s="301"/>
      <c r="AM379" s="301"/>
      <c r="AP379" s="301"/>
      <c r="AQ379" s="301"/>
      <c r="AT379" s="301"/>
      <c r="AU379" s="301"/>
    </row>
    <row r="380" spans="29:47" s="325" customFormat="1" ht="15">
      <c r="AC380" s="301"/>
      <c r="AD380" s="301"/>
      <c r="AG380" s="301"/>
      <c r="AH380" s="301"/>
      <c r="AK380" s="301"/>
      <c r="AL380" s="301"/>
      <c r="AM380" s="301"/>
      <c r="AP380" s="301"/>
      <c r="AQ380" s="301"/>
      <c r="AT380" s="301"/>
      <c r="AU380" s="301"/>
    </row>
    <row r="381" spans="29:47" s="325" customFormat="1" ht="15">
      <c r="AC381" s="301"/>
      <c r="AD381" s="301"/>
      <c r="AG381" s="301"/>
      <c r="AH381" s="301"/>
      <c r="AK381" s="301"/>
      <c r="AL381" s="301"/>
      <c r="AM381" s="301"/>
      <c r="AP381" s="301"/>
      <c r="AQ381" s="301"/>
      <c r="AT381" s="301"/>
      <c r="AU381" s="301"/>
    </row>
    <row r="382" spans="29:47" s="325" customFormat="1" ht="15">
      <c r="AC382" s="301"/>
      <c r="AD382" s="301"/>
      <c r="AG382" s="301"/>
      <c r="AH382" s="301"/>
      <c r="AK382" s="301"/>
      <c r="AL382" s="301"/>
      <c r="AM382" s="301"/>
      <c r="AP382" s="301"/>
      <c r="AQ382" s="301"/>
      <c r="AT382" s="301"/>
      <c r="AU382" s="301"/>
    </row>
    <row r="383" spans="29:47" s="325" customFormat="1" ht="15">
      <c r="AC383" s="301"/>
      <c r="AD383" s="301"/>
      <c r="AG383" s="301"/>
      <c r="AH383" s="301"/>
      <c r="AK383" s="301"/>
      <c r="AL383" s="301"/>
      <c r="AM383" s="301"/>
      <c r="AP383" s="301"/>
      <c r="AQ383" s="301"/>
      <c r="AT383" s="301"/>
      <c r="AU383" s="301"/>
    </row>
    <row r="384" spans="29:47" s="325" customFormat="1" ht="15">
      <c r="AC384" s="301"/>
      <c r="AD384" s="301"/>
      <c r="AG384" s="301"/>
      <c r="AH384" s="301"/>
      <c r="AK384" s="301"/>
      <c r="AL384" s="301"/>
      <c r="AM384" s="301"/>
      <c r="AP384" s="301"/>
      <c r="AQ384" s="301"/>
      <c r="AT384" s="301"/>
      <c r="AU384" s="301"/>
    </row>
    <row r="385" spans="29:47" s="325" customFormat="1" ht="15">
      <c r="AC385" s="301"/>
      <c r="AD385" s="301"/>
      <c r="AG385" s="301"/>
      <c r="AH385" s="301"/>
      <c r="AK385" s="301"/>
      <c r="AL385" s="301"/>
      <c r="AM385" s="301"/>
      <c r="AP385" s="301"/>
      <c r="AQ385" s="301"/>
      <c r="AT385" s="301"/>
      <c r="AU385" s="301"/>
    </row>
    <row r="386" spans="29:47" s="325" customFormat="1" ht="15">
      <c r="AC386" s="301"/>
      <c r="AD386" s="301"/>
      <c r="AG386" s="301"/>
      <c r="AH386" s="301"/>
      <c r="AK386" s="301"/>
      <c r="AL386" s="301"/>
      <c r="AM386" s="301"/>
      <c r="AP386" s="301"/>
      <c r="AQ386" s="301"/>
      <c r="AT386" s="301"/>
      <c r="AU386" s="301"/>
    </row>
    <row r="387" spans="29:47" s="325" customFormat="1" ht="15">
      <c r="AC387" s="301"/>
      <c r="AD387" s="301"/>
      <c r="AG387" s="301"/>
      <c r="AH387" s="301"/>
      <c r="AK387" s="301"/>
      <c r="AL387" s="301"/>
      <c r="AM387" s="301"/>
      <c r="AP387" s="301"/>
      <c r="AQ387" s="301"/>
      <c r="AT387" s="301"/>
      <c r="AU387" s="301"/>
    </row>
    <row r="388" spans="29:47" s="325" customFormat="1" ht="15">
      <c r="AC388" s="301"/>
      <c r="AD388" s="301"/>
      <c r="AG388" s="301"/>
      <c r="AH388" s="301"/>
      <c r="AK388" s="301"/>
      <c r="AL388" s="301"/>
      <c r="AM388" s="301"/>
      <c r="AP388" s="301"/>
      <c r="AQ388" s="301"/>
      <c r="AT388" s="301"/>
      <c r="AU388" s="301"/>
    </row>
    <row r="389" spans="29:47" s="325" customFormat="1" ht="15">
      <c r="AC389" s="301"/>
      <c r="AD389" s="301"/>
      <c r="AG389" s="301"/>
      <c r="AH389" s="301"/>
      <c r="AK389" s="301"/>
      <c r="AL389" s="301"/>
      <c r="AM389" s="301"/>
      <c r="AP389" s="301"/>
      <c r="AQ389" s="301"/>
      <c r="AT389" s="301"/>
      <c r="AU389" s="301"/>
    </row>
    <row r="390" spans="29:47" s="325" customFormat="1" ht="15">
      <c r="AC390" s="301"/>
      <c r="AD390" s="301"/>
      <c r="AG390" s="301"/>
      <c r="AH390" s="301"/>
      <c r="AK390" s="301"/>
      <c r="AL390" s="301"/>
      <c r="AM390" s="301"/>
      <c r="AP390" s="301"/>
      <c r="AQ390" s="301"/>
      <c r="AT390" s="301"/>
      <c r="AU390" s="301"/>
    </row>
    <row r="391" spans="29:47" s="325" customFormat="1" ht="15">
      <c r="AC391" s="301"/>
      <c r="AD391" s="301"/>
      <c r="AG391" s="301"/>
      <c r="AH391" s="301"/>
      <c r="AK391" s="301"/>
      <c r="AL391" s="301"/>
      <c r="AM391" s="301"/>
      <c r="AP391" s="301"/>
      <c r="AQ391" s="301"/>
      <c r="AT391" s="301"/>
      <c r="AU391" s="301"/>
    </row>
    <row r="392" spans="29:47" s="325" customFormat="1" ht="15">
      <c r="AC392" s="301"/>
      <c r="AD392" s="301"/>
      <c r="AG392" s="301"/>
      <c r="AH392" s="301"/>
      <c r="AK392" s="301"/>
      <c r="AL392" s="301"/>
      <c r="AM392" s="301"/>
      <c r="AP392" s="301"/>
      <c r="AQ392" s="301"/>
      <c r="AT392" s="301"/>
      <c r="AU392" s="301"/>
    </row>
    <row r="393" spans="29:47" s="325" customFormat="1" ht="15">
      <c r="AC393" s="301"/>
      <c r="AD393" s="301"/>
      <c r="AG393" s="301"/>
      <c r="AH393" s="301"/>
      <c r="AK393" s="301"/>
      <c r="AL393" s="301"/>
      <c r="AM393" s="301"/>
      <c r="AP393" s="301"/>
      <c r="AQ393" s="301"/>
      <c r="AT393" s="301"/>
      <c r="AU393" s="301"/>
    </row>
    <row r="394" spans="29:47" s="325" customFormat="1" ht="15">
      <c r="AC394" s="301"/>
      <c r="AD394" s="301"/>
      <c r="AG394" s="301"/>
      <c r="AH394" s="301"/>
      <c r="AK394" s="301"/>
      <c r="AL394" s="301"/>
      <c r="AM394" s="301"/>
      <c r="AP394" s="301"/>
      <c r="AQ394" s="301"/>
      <c r="AT394" s="301"/>
      <c r="AU394" s="301"/>
    </row>
    <row r="395" spans="29:47" s="325" customFormat="1" ht="15">
      <c r="AC395" s="301"/>
      <c r="AD395" s="301"/>
      <c r="AG395" s="301"/>
      <c r="AH395" s="301"/>
      <c r="AK395" s="301"/>
      <c r="AL395" s="301"/>
      <c r="AM395" s="301"/>
      <c r="AP395" s="301"/>
      <c r="AQ395" s="301"/>
      <c r="AT395" s="301"/>
      <c r="AU395" s="301"/>
    </row>
    <row r="396" spans="29:47" s="325" customFormat="1" ht="15">
      <c r="AC396" s="301"/>
      <c r="AD396" s="301"/>
      <c r="AG396" s="301"/>
      <c r="AH396" s="301"/>
      <c r="AK396" s="301"/>
      <c r="AL396" s="301"/>
      <c r="AM396" s="301"/>
      <c r="AP396" s="301"/>
      <c r="AQ396" s="301"/>
      <c r="AT396" s="301"/>
      <c r="AU396" s="301"/>
    </row>
    <row r="397" spans="29:47" s="325" customFormat="1" ht="15">
      <c r="AC397" s="301"/>
      <c r="AD397" s="301"/>
      <c r="AG397" s="301"/>
      <c r="AH397" s="301"/>
      <c r="AK397" s="301"/>
      <c r="AL397" s="301"/>
      <c r="AM397" s="301"/>
      <c r="AP397" s="301"/>
      <c r="AQ397" s="301"/>
      <c r="AT397" s="301"/>
      <c r="AU397" s="301"/>
    </row>
    <row r="398" spans="29:47" s="325" customFormat="1" ht="15">
      <c r="AC398" s="301"/>
      <c r="AD398" s="301"/>
      <c r="AG398" s="301"/>
      <c r="AH398" s="301"/>
      <c r="AK398" s="301"/>
      <c r="AL398" s="301"/>
      <c r="AM398" s="301"/>
      <c r="AP398" s="301"/>
      <c r="AQ398" s="301"/>
      <c r="AT398" s="301"/>
      <c r="AU398" s="301"/>
    </row>
    <row r="399" spans="29:47" s="325" customFormat="1" ht="15">
      <c r="AC399" s="301"/>
      <c r="AD399" s="301"/>
      <c r="AG399" s="301"/>
      <c r="AH399" s="301"/>
      <c r="AK399" s="301"/>
      <c r="AL399" s="301"/>
      <c r="AM399" s="301"/>
      <c r="AP399" s="301"/>
      <c r="AQ399" s="301"/>
      <c r="AT399" s="301"/>
      <c r="AU399" s="301"/>
    </row>
    <row r="400" spans="29:47" s="325" customFormat="1" ht="15">
      <c r="AC400" s="301"/>
      <c r="AD400" s="301"/>
      <c r="AG400" s="301"/>
      <c r="AH400" s="301"/>
      <c r="AK400" s="301"/>
      <c r="AL400" s="301"/>
      <c r="AM400" s="301"/>
      <c r="AP400" s="301"/>
      <c r="AQ400" s="301"/>
      <c r="AT400" s="301"/>
      <c r="AU400" s="301"/>
    </row>
    <row r="401" spans="29:47" s="325" customFormat="1" ht="15">
      <c r="AC401" s="301"/>
      <c r="AD401" s="301"/>
      <c r="AG401" s="301"/>
      <c r="AH401" s="301"/>
      <c r="AK401" s="301"/>
      <c r="AL401" s="301"/>
      <c r="AM401" s="301"/>
      <c r="AP401" s="301"/>
      <c r="AQ401" s="301"/>
      <c r="AT401" s="301"/>
      <c r="AU401" s="301"/>
    </row>
    <row r="402" spans="29:47" s="325" customFormat="1" ht="15">
      <c r="AC402" s="301"/>
      <c r="AD402" s="301"/>
      <c r="AG402" s="301"/>
      <c r="AH402" s="301"/>
      <c r="AK402" s="301"/>
      <c r="AL402" s="301"/>
      <c r="AM402" s="301"/>
      <c r="AP402" s="301"/>
      <c r="AQ402" s="301"/>
      <c r="AT402" s="301"/>
      <c r="AU402" s="301"/>
    </row>
    <row r="403" spans="29:47" s="325" customFormat="1" ht="15">
      <c r="AC403" s="301"/>
      <c r="AD403" s="301"/>
      <c r="AG403" s="301"/>
      <c r="AH403" s="301"/>
      <c r="AK403" s="301"/>
      <c r="AL403" s="301"/>
      <c r="AM403" s="301"/>
      <c r="AP403" s="301"/>
      <c r="AQ403" s="301"/>
      <c r="AT403" s="301"/>
      <c r="AU403" s="301"/>
    </row>
    <row r="404" spans="29:47" s="325" customFormat="1" ht="15">
      <c r="AC404" s="301"/>
      <c r="AD404" s="301"/>
      <c r="AG404" s="301"/>
      <c r="AH404" s="301"/>
      <c r="AK404" s="301"/>
      <c r="AL404" s="301"/>
      <c r="AM404" s="301"/>
      <c r="AP404" s="301"/>
      <c r="AQ404" s="301"/>
      <c r="AT404" s="301"/>
      <c r="AU404" s="301"/>
    </row>
    <row r="405" spans="29:47" s="325" customFormat="1" ht="15">
      <c r="AC405" s="301"/>
      <c r="AD405" s="301"/>
      <c r="AG405" s="301"/>
      <c r="AH405" s="301"/>
      <c r="AK405" s="301"/>
      <c r="AL405" s="301"/>
      <c r="AM405" s="301"/>
      <c r="AP405" s="301"/>
      <c r="AQ405" s="301"/>
      <c r="AT405" s="301"/>
      <c r="AU405" s="301"/>
    </row>
    <row r="406" spans="29:47" s="325" customFormat="1" ht="15">
      <c r="AC406" s="301"/>
      <c r="AD406" s="301"/>
      <c r="AG406" s="301"/>
      <c r="AH406" s="301"/>
      <c r="AK406" s="301"/>
      <c r="AL406" s="301"/>
      <c r="AM406" s="301"/>
      <c r="AP406" s="301"/>
      <c r="AQ406" s="301"/>
      <c r="AT406" s="301"/>
      <c r="AU406" s="301"/>
    </row>
    <row r="407" spans="29:47" s="325" customFormat="1" ht="15">
      <c r="AC407" s="301"/>
      <c r="AD407" s="301"/>
      <c r="AG407" s="301"/>
      <c r="AH407" s="301"/>
      <c r="AK407" s="301"/>
      <c r="AL407" s="301"/>
      <c r="AM407" s="301"/>
      <c r="AP407" s="301"/>
      <c r="AQ407" s="301"/>
      <c r="AT407" s="301"/>
      <c r="AU407" s="301"/>
    </row>
    <row r="408" spans="29:47" s="325" customFormat="1" ht="15">
      <c r="AC408" s="301"/>
      <c r="AD408" s="301"/>
      <c r="AG408" s="301"/>
      <c r="AH408" s="301"/>
      <c r="AK408" s="301"/>
      <c r="AL408" s="301"/>
      <c r="AM408" s="301"/>
      <c r="AP408" s="301"/>
      <c r="AQ408" s="301"/>
      <c r="AT408" s="301"/>
      <c r="AU408" s="301"/>
    </row>
    <row r="409" spans="29:47" s="325" customFormat="1" ht="15">
      <c r="AC409" s="301"/>
      <c r="AD409" s="301"/>
      <c r="AG409" s="301"/>
      <c r="AH409" s="301"/>
      <c r="AK409" s="301"/>
      <c r="AL409" s="301"/>
      <c r="AM409" s="301"/>
      <c r="AP409" s="301"/>
      <c r="AQ409" s="301"/>
      <c r="AT409" s="301"/>
      <c r="AU409" s="301"/>
    </row>
    <row r="410" spans="29:47" s="325" customFormat="1" ht="15">
      <c r="AC410" s="301"/>
      <c r="AD410" s="301"/>
      <c r="AG410" s="301"/>
      <c r="AH410" s="301"/>
      <c r="AK410" s="301"/>
      <c r="AL410" s="301"/>
      <c r="AM410" s="301"/>
      <c r="AP410" s="301"/>
      <c r="AQ410" s="301"/>
      <c r="AT410" s="301"/>
      <c r="AU410" s="301"/>
    </row>
    <row r="411" spans="29:47" s="325" customFormat="1" ht="15">
      <c r="AC411" s="301"/>
      <c r="AD411" s="301"/>
      <c r="AG411" s="301"/>
      <c r="AH411" s="301"/>
      <c r="AK411" s="301"/>
      <c r="AL411" s="301"/>
      <c r="AM411" s="301"/>
      <c r="AP411" s="301"/>
      <c r="AQ411" s="301"/>
      <c r="AT411" s="301"/>
      <c r="AU411" s="301"/>
    </row>
    <row r="412" spans="29:47" s="325" customFormat="1" ht="15">
      <c r="AC412" s="301"/>
      <c r="AD412" s="301"/>
      <c r="AG412" s="301"/>
      <c r="AH412" s="301"/>
      <c r="AK412" s="301"/>
      <c r="AL412" s="301"/>
      <c r="AM412" s="301"/>
      <c r="AP412" s="301"/>
      <c r="AQ412" s="301"/>
      <c r="AT412" s="301"/>
      <c r="AU412" s="301"/>
    </row>
    <row r="413" spans="29:47" s="325" customFormat="1" ht="15">
      <c r="AC413" s="301"/>
      <c r="AD413" s="301"/>
      <c r="AG413" s="301"/>
      <c r="AH413" s="301"/>
      <c r="AK413" s="301"/>
      <c r="AL413" s="301"/>
      <c r="AM413" s="301"/>
      <c r="AP413" s="301"/>
      <c r="AQ413" s="301"/>
      <c r="AT413" s="301"/>
      <c r="AU413" s="301"/>
    </row>
    <row r="414" spans="29:47" s="325" customFormat="1" ht="15">
      <c r="AC414" s="301"/>
      <c r="AD414" s="301"/>
      <c r="AG414" s="301"/>
      <c r="AH414" s="301"/>
      <c r="AK414" s="301"/>
      <c r="AL414" s="301"/>
      <c r="AM414" s="301"/>
      <c r="AP414" s="301"/>
      <c r="AQ414" s="301"/>
      <c r="AT414" s="301"/>
      <c r="AU414" s="301"/>
    </row>
    <row r="415" spans="29:47" s="325" customFormat="1" ht="15">
      <c r="AC415" s="301"/>
      <c r="AD415" s="301"/>
      <c r="AG415" s="301"/>
      <c r="AH415" s="301"/>
      <c r="AK415" s="301"/>
      <c r="AL415" s="301"/>
      <c r="AM415" s="301"/>
      <c r="AP415" s="301"/>
      <c r="AQ415" s="301"/>
      <c r="AT415" s="301"/>
      <c r="AU415" s="301"/>
    </row>
    <row r="416" spans="29:47" s="325" customFormat="1" ht="15">
      <c r="AC416" s="301"/>
      <c r="AD416" s="301"/>
      <c r="AG416" s="301"/>
      <c r="AH416" s="301"/>
      <c r="AK416" s="301"/>
      <c r="AL416" s="301"/>
      <c r="AM416" s="301"/>
      <c r="AP416" s="301"/>
      <c r="AQ416" s="301"/>
      <c r="AT416" s="301"/>
      <c r="AU416" s="301"/>
    </row>
    <row r="417" spans="29:47" s="325" customFormat="1" ht="15">
      <c r="AC417" s="301"/>
      <c r="AD417" s="301"/>
      <c r="AG417" s="301"/>
      <c r="AH417" s="301"/>
      <c r="AK417" s="301"/>
      <c r="AL417" s="301"/>
      <c r="AM417" s="301"/>
      <c r="AP417" s="301"/>
      <c r="AQ417" s="301"/>
      <c r="AT417" s="301"/>
      <c r="AU417" s="301"/>
    </row>
    <row r="418" spans="29:47" s="325" customFormat="1" ht="15">
      <c r="AC418" s="301"/>
      <c r="AD418" s="301"/>
      <c r="AG418" s="301"/>
      <c r="AH418" s="301"/>
      <c r="AK418" s="301"/>
      <c r="AL418" s="301"/>
      <c r="AM418" s="301"/>
      <c r="AP418" s="301"/>
      <c r="AQ418" s="301"/>
      <c r="AT418" s="301"/>
      <c r="AU418" s="301"/>
    </row>
    <row r="419" spans="29:47" s="325" customFormat="1" ht="15">
      <c r="AC419" s="301"/>
      <c r="AD419" s="301"/>
      <c r="AG419" s="301"/>
      <c r="AH419" s="301"/>
      <c r="AK419" s="301"/>
      <c r="AL419" s="301"/>
      <c r="AM419" s="301"/>
      <c r="AP419" s="301"/>
      <c r="AQ419" s="301"/>
      <c r="AT419" s="301"/>
      <c r="AU419" s="301"/>
    </row>
    <row r="420" spans="29:47" s="325" customFormat="1" ht="15">
      <c r="AC420" s="301"/>
      <c r="AD420" s="301"/>
      <c r="AG420" s="301"/>
      <c r="AH420" s="301"/>
      <c r="AK420" s="301"/>
      <c r="AL420" s="301"/>
      <c r="AM420" s="301"/>
      <c r="AP420" s="301"/>
      <c r="AQ420" s="301"/>
      <c r="AT420" s="301"/>
      <c r="AU420" s="301"/>
    </row>
    <row r="421" spans="29:47" s="325" customFormat="1" ht="15">
      <c r="AC421" s="301"/>
      <c r="AD421" s="301"/>
      <c r="AG421" s="301"/>
      <c r="AH421" s="301"/>
      <c r="AK421" s="301"/>
      <c r="AL421" s="301"/>
      <c r="AM421" s="301"/>
      <c r="AP421" s="301"/>
      <c r="AQ421" s="301"/>
      <c r="AT421" s="301"/>
      <c r="AU421" s="301"/>
    </row>
    <row r="422" spans="29:47" s="325" customFormat="1" ht="15">
      <c r="AC422" s="301"/>
      <c r="AD422" s="301"/>
      <c r="AG422" s="301"/>
      <c r="AH422" s="301"/>
      <c r="AK422" s="301"/>
      <c r="AL422" s="301"/>
      <c r="AM422" s="301"/>
      <c r="AP422" s="301"/>
      <c r="AQ422" s="301"/>
      <c r="AT422" s="301"/>
      <c r="AU422" s="301"/>
    </row>
    <row r="423" spans="29:47" s="325" customFormat="1" ht="15">
      <c r="AC423" s="301"/>
      <c r="AD423" s="301"/>
      <c r="AG423" s="301"/>
      <c r="AH423" s="301"/>
      <c r="AK423" s="301"/>
      <c r="AL423" s="301"/>
      <c r="AM423" s="301"/>
      <c r="AP423" s="301"/>
      <c r="AQ423" s="301"/>
      <c r="AT423" s="301"/>
      <c r="AU423" s="301"/>
    </row>
    <row r="424" spans="29:47" s="325" customFormat="1" ht="15">
      <c r="AC424" s="301"/>
      <c r="AD424" s="301"/>
      <c r="AG424" s="301"/>
      <c r="AH424" s="301"/>
      <c r="AK424" s="301"/>
      <c r="AL424" s="301"/>
      <c r="AM424" s="301"/>
      <c r="AP424" s="301"/>
      <c r="AQ424" s="301"/>
      <c r="AT424" s="301"/>
      <c r="AU424" s="301"/>
    </row>
    <row r="425" spans="29:47" s="325" customFormat="1" ht="15">
      <c r="AC425" s="301"/>
      <c r="AD425" s="301"/>
      <c r="AG425" s="301"/>
      <c r="AH425" s="301"/>
      <c r="AK425" s="301"/>
      <c r="AL425" s="301"/>
      <c r="AM425" s="301"/>
      <c r="AP425" s="301"/>
      <c r="AQ425" s="301"/>
      <c r="AT425" s="301"/>
      <c r="AU425" s="301"/>
    </row>
    <row r="426" spans="29:47" s="325" customFormat="1" ht="15">
      <c r="AC426" s="301"/>
      <c r="AD426" s="301"/>
      <c r="AG426" s="301"/>
      <c r="AH426" s="301"/>
      <c r="AK426" s="301"/>
      <c r="AL426" s="301"/>
      <c r="AM426" s="301"/>
      <c r="AP426" s="301"/>
      <c r="AQ426" s="301"/>
      <c r="AT426" s="301"/>
      <c r="AU426" s="301"/>
    </row>
    <row r="427" spans="29:47" s="325" customFormat="1" ht="15">
      <c r="AC427" s="301"/>
      <c r="AD427" s="301"/>
      <c r="AG427" s="301"/>
      <c r="AH427" s="301"/>
      <c r="AK427" s="301"/>
      <c r="AL427" s="301"/>
      <c r="AM427" s="301"/>
      <c r="AP427" s="301"/>
      <c r="AQ427" s="301"/>
      <c r="AT427" s="301"/>
      <c r="AU427" s="301"/>
    </row>
    <row r="428" spans="29:47" s="325" customFormat="1" ht="15">
      <c r="AC428" s="301"/>
      <c r="AD428" s="301"/>
      <c r="AG428" s="301"/>
      <c r="AH428" s="301"/>
      <c r="AK428" s="301"/>
      <c r="AL428" s="301"/>
      <c r="AM428" s="301"/>
      <c r="AP428" s="301"/>
      <c r="AQ428" s="301"/>
      <c r="AT428" s="301"/>
      <c r="AU428" s="301"/>
    </row>
    <row r="429" spans="29:47" s="325" customFormat="1" ht="15">
      <c r="AC429" s="301"/>
      <c r="AD429" s="301"/>
      <c r="AG429" s="301"/>
      <c r="AH429" s="301"/>
      <c r="AK429" s="301"/>
      <c r="AL429" s="301"/>
      <c r="AM429" s="301"/>
      <c r="AP429" s="301"/>
      <c r="AQ429" s="301"/>
      <c r="AT429" s="301"/>
      <c r="AU429" s="301"/>
    </row>
    <row r="430" spans="29:47" s="325" customFormat="1" ht="15">
      <c r="AC430" s="301"/>
      <c r="AD430" s="301"/>
      <c r="AG430" s="301"/>
      <c r="AH430" s="301"/>
      <c r="AK430" s="301"/>
      <c r="AL430" s="301"/>
      <c r="AM430" s="301"/>
      <c r="AP430" s="301"/>
      <c r="AQ430" s="301"/>
      <c r="AT430" s="301"/>
      <c r="AU430" s="301"/>
    </row>
    <row r="431" spans="29:47" s="325" customFormat="1" ht="15">
      <c r="AC431" s="301"/>
      <c r="AD431" s="301"/>
      <c r="AG431" s="301"/>
      <c r="AH431" s="301"/>
      <c r="AK431" s="301"/>
      <c r="AL431" s="301"/>
      <c r="AM431" s="301"/>
      <c r="AP431" s="301"/>
      <c r="AQ431" s="301"/>
      <c r="AT431" s="301"/>
      <c r="AU431" s="301"/>
    </row>
    <row r="432" spans="29:47" s="325" customFormat="1" ht="15">
      <c r="AC432" s="301"/>
      <c r="AD432" s="301"/>
      <c r="AG432" s="301"/>
      <c r="AH432" s="301"/>
      <c r="AK432" s="301"/>
      <c r="AL432" s="301"/>
      <c r="AM432" s="301"/>
      <c r="AP432" s="301"/>
      <c r="AQ432" s="301"/>
      <c r="AT432" s="301"/>
      <c r="AU432" s="301"/>
    </row>
    <row r="433" spans="29:47" s="325" customFormat="1" ht="15">
      <c r="AC433" s="301"/>
      <c r="AD433" s="301"/>
      <c r="AG433" s="301"/>
      <c r="AH433" s="301"/>
      <c r="AK433" s="301"/>
      <c r="AL433" s="301"/>
      <c r="AM433" s="301"/>
      <c r="AP433" s="301"/>
      <c r="AQ433" s="301"/>
      <c r="AT433" s="301"/>
      <c r="AU433" s="301"/>
    </row>
    <row r="434" spans="29:47" s="325" customFormat="1" ht="15">
      <c r="AC434" s="301"/>
      <c r="AD434" s="301"/>
      <c r="AG434" s="301"/>
      <c r="AH434" s="301"/>
      <c r="AK434" s="301"/>
      <c r="AL434" s="301"/>
      <c r="AM434" s="301"/>
      <c r="AP434" s="301"/>
      <c r="AQ434" s="301"/>
      <c r="AT434" s="301"/>
      <c r="AU434" s="301"/>
    </row>
    <row r="435" spans="29:47" s="325" customFormat="1" ht="15">
      <c r="AC435" s="301"/>
      <c r="AD435" s="301"/>
      <c r="AG435" s="301"/>
      <c r="AH435" s="301"/>
      <c r="AK435" s="301"/>
      <c r="AL435" s="301"/>
      <c r="AM435" s="301"/>
      <c r="AP435" s="301"/>
      <c r="AQ435" s="301"/>
      <c r="AT435" s="301"/>
      <c r="AU435" s="301"/>
    </row>
    <row r="436" spans="29:47" s="325" customFormat="1" ht="15">
      <c r="AC436" s="301"/>
      <c r="AD436" s="301"/>
      <c r="AG436" s="301"/>
      <c r="AH436" s="301"/>
      <c r="AK436" s="301"/>
      <c r="AL436" s="301"/>
      <c r="AM436" s="301"/>
      <c r="AP436" s="301"/>
      <c r="AQ436" s="301"/>
      <c r="AT436" s="301"/>
      <c r="AU436" s="301"/>
    </row>
    <row r="437" spans="29:47" s="325" customFormat="1" ht="15">
      <c r="AC437" s="301"/>
      <c r="AD437" s="301"/>
      <c r="AG437" s="301"/>
      <c r="AH437" s="301"/>
      <c r="AK437" s="301"/>
      <c r="AL437" s="301"/>
      <c r="AM437" s="301"/>
      <c r="AP437" s="301"/>
      <c r="AQ437" s="301"/>
      <c r="AT437" s="301"/>
      <c r="AU437" s="301"/>
    </row>
    <row r="438" spans="29:47" s="325" customFormat="1" ht="15">
      <c r="AC438" s="301"/>
      <c r="AD438" s="301"/>
      <c r="AG438" s="301"/>
      <c r="AH438" s="301"/>
      <c r="AK438" s="301"/>
      <c r="AL438" s="301"/>
      <c r="AM438" s="301"/>
      <c r="AP438" s="301"/>
      <c r="AQ438" s="301"/>
      <c r="AT438" s="301"/>
      <c r="AU438" s="301"/>
    </row>
    <row r="439" spans="29:47" s="325" customFormat="1" ht="15">
      <c r="AC439" s="301"/>
      <c r="AD439" s="301"/>
      <c r="AG439" s="301"/>
      <c r="AH439" s="301"/>
      <c r="AK439" s="301"/>
      <c r="AL439" s="301"/>
      <c r="AM439" s="301"/>
      <c r="AP439" s="301"/>
      <c r="AQ439" s="301"/>
      <c r="AT439" s="301"/>
      <c r="AU439" s="301"/>
    </row>
    <row r="440" spans="29:47" s="325" customFormat="1" ht="15">
      <c r="AC440" s="301"/>
      <c r="AD440" s="301"/>
      <c r="AG440" s="301"/>
      <c r="AH440" s="301"/>
      <c r="AK440" s="301"/>
      <c r="AL440" s="301"/>
      <c r="AM440" s="301"/>
      <c r="AP440" s="301"/>
      <c r="AQ440" s="301"/>
      <c r="AT440" s="301"/>
      <c r="AU440" s="301"/>
    </row>
    <row r="441" spans="29:47" s="325" customFormat="1" ht="15">
      <c r="AC441" s="301"/>
      <c r="AD441" s="301"/>
      <c r="AG441" s="301"/>
      <c r="AH441" s="301"/>
      <c r="AK441" s="301"/>
      <c r="AL441" s="301"/>
      <c r="AM441" s="301"/>
      <c r="AP441" s="301"/>
      <c r="AQ441" s="301"/>
      <c r="AT441" s="301"/>
      <c r="AU441" s="301"/>
    </row>
    <row r="442" spans="29:47" s="325" customFormat="1" ht="15">
      <c r="AC442" s="301"/>
      <c r="AD442" s="301"/>
      <c r="AG442" s="301"/>
      <c r="AH442" s="301"/>
      <c r="AK442" s="301"/>
      <c r="AL442" s="301"/>
      <c r="AM442" s="301"/>
      <c r="AP442" s="301"/>
      <c r="AQ442" s="301"/>
      <c r="AT442" s="301"/>
      <c r="AU442" s="301"/>
    </row>
    <row r="443" spans="29:47" s="325" customFormat="1" ht="15">
      <c r="AC443" s="301"/>
      <c r="AD443" s="301"/>
      <c r="AG443" s="301"/>
      <c r="AH443" s="301"/>
      <c r="AK443" s="301"/>
      <c r="AL443" s="301"/>
      <c r="AM443" s="301"/>
      <c r="AP443" s="301"/>
      <c r="AQ443" s="301"/>
      <c r="AT443" s="301"/>
      <c r="AU443" s="301"/>
    </row>
    <row r="444" spans="29:47" s="325" customFormat="1" ht="15">
      <c r="AC444" s="301"/>
      <c r="AD444" s="301"/>
      <c r="AG444" s="301"/>
      <c r="AH444" s="301"/>
      <c r="AK444" s="301"/>
      <c r="AL444" s="301"/>
      <c r="AM444" s="301"/>
      <c r="AP444" s="301"/>
      <c r="AQ444" s="301"/>
      <c r="AT444" s="301"/>
      <c r="AU444" s="301"/>
    </row>
    <row r="445" spans="29:47" s="325" customFormat="1" ht="15">
      <c r="AC445" s="301"/>
      <c r="AD445" s="301"/>
      <c r="AG445" s="301"/>
      <c r="AH445" s="301"/>
      <c r="AK445" s="301"/>
      <c r="AL445" s="301"/>
      <c r="AM445" s="301"/>
      <c r="AP445" s="301"/>
      <c r="AQ445" s="301"/>
      <c r="AT445" s="301"/>
      <c r="AU445" s="301"/>
    </row>
    <row r="446" spans="29:47" s="325" customFormat="1" ht="15">
      <c r="AC446" s="301"/>
      <c r="AD446" s="301"/>
      <c r="AG446" s="301"/>
      <c r="AH446" s="301"/>
      <c r="AK446" s="301"/>
      <c r="AL446" s="301"/>
      <c r="AM446" s="301"/>
      <c r="AP446" s="301"/>
      <c r="AQ446" s="301"/>
      <c r="AT446" s="301"/>
      <c r="AU446" s="301"/>
    </row>
    <row r="447" spans="29:47" s="325" customFormat="1" ht="15">
      <c r="AC447" s="301"/>
      <c r="AD447" s="301"/>
      <c r="AG447" s="301"/>
      <c r="AH447" s="301"/>
      <c r="AK447" s="301"/>
      <c r="AL447" s="301"/>
      <c r="AM447" s="301"/>
      <c r="AP447" s="301"/>
      <c r="AQ447" s="301"/>
      <c r="AT447" s="301"/>
      <c r="AU447" s="301"/>
    </row>
    <row r="448" spans="29:47" s="325" customFormat="1" ht="15">
      <c r="AC448" s="301"/>
      <c r="AD448" s="301"/>
      <c r="AG448" s="301"/>
      <c r="AH448" s="301"/>
      <c r="AK448" s="301"/>
      <c r="AL448" s="301"/>
      <c r="AM448" s="301"/>
      <c r="AP448" s="301"/>
      <c r="AQ448" s="301"/>
      <c r="AT448" s="301"/>
      <c r="AU448" s="301"/>
    </row>
    <row r="449" spans="29:47" s="325" customFormat="1" ht="15">
      <c r="AC449" s="301"/>
      <c r="AD449" s="301"/>
      <c r="AG449" s="301"/>
      <c r="AH449" s="301"/>
      <c r="AK449" s="301"/>
      <c r="AL449" s="301"/>
      <c r="AM449" s="301"/>
      <c r="AP449" s="301"/>
      <c r="AQ449" s="301"/>
      <c r="AT449" s="301"/>
      <c r="AU449" s="301"/>
    </row>
    <row r="450" spans="29:47" s="325" customFormat="1" ht="15">
      <c r="AC450" s="301"/>
      <c r="AD450" s="301"/>
      <c r="AG450" s="301"/>
      <c r="AH450" s="301"/>
      <c r="AK450" s="301"/>
      <c r="AL450" s="301"/>
      <c r="AM450" s="301"/>
      <c r="AP450" s="301"/>
      <c r="AQ450" s="301"/>
      <c r="AT450" s="301"/>
      <c r="AU450" s="301"/>
    </row>
    <row r="451" spans="29:47" s="325" customFormat="1" ht="15">
      <c r="AC451" s="301"/>
      <c r="AD451" s="301"/>
      <c r="AG451" s="301"/>
      <c r="AH451" s="301"/>
      <c r="AK451" s="301"/>
      <c r="AL451" s="301"/>
      <c r="AM451" s="301"/>
      <c r="AP451" s="301"/>
      <c r="AQ451" s="301"/>
      <c r="AT451" s="301"/>
      <c r="AU451" s="301"/>
    </row>
    <row r="452" spans="29:47" s="325" customFormat="1" ht="15">
      <c r="AC452" s="301"/>
      <c r="AD452" s="301"/>
      <c r="AG452" s="301"/>
      <c r="AH452" s="301"/>
      <c r="AK452" s="301"/>
      <c r="AL452" s="301"/>
      <c r="AM452" s="301"/>
      <c r="AP452" s="301"/>
      <c r="AQ452" s="301"/>
      <c r="AT452" s="301"/>
      <c r="AU452" s="301"/>
    </row>
    <row r="453" spans="29:47" s="325" customFormat="1" ht="15">
      <c r="AC453" s="301"/>
      <c r="AD453" s="301"/>
      <c r="AG453" s="301"/>
      <c r="AH453" s="301"/>
      <c r="AK453" s="301"/>
      <c r="AL453" s="301"/>
      <c r="AM453" s="301"/>
      <c r="AP453" s="301"/>
      <c r="AQ453" s="301"/>
      <c r="AT453" s="301"/>
      <c r="AU453" s="301"/>
    </row>
    <row r="454" spans="29:47" s="325" customFormat="1" ht="15">
      <c r="AC454" s="301"/>
      <c r="AD454" s="301"/>
      <c r="AG454" s="301"/>
      <c r="AH454" s="301"/>
      <c r="AK454" s="301"/>
      <c r="AL454" s="301"/>
      <c r="AM454" s="301"/>
      <c r="AP454" s="301"/>
      <c r="AQ454" s="301"/>
      <c r="AT454" s="301"/>
      <c r="AU454" s="301"/>
    </row>
    <row r="455" spans="29:47" s="325" customFormat="1" ht="15">
      <c r="AC455" s="301"/>
      <c r="AD455" s="301"/>
      <c r="AG455" s="301"/>
      <c r="AH455" s="301"/>
      <c r="AK455" s="301"/>
      <c r="AL455" s="301"/>
      <c r="AM455" s="301"/>
      <c r="AP455" s="301"/>
      <c r="AQ455" s="301"/>
      <c r="AT455" s="301"/>
      <c r="AU455" s="301"/>
    </row>
    <row r="456" spans="29:47" s="325" customFormat="1" ht="15">
      <c r="AC456" s="301"/>
      <c r="AD456" s="301"/>
      <c r="AG456" s="301"/>
      <c r="AH456" s="301"/>
      <c r="AK456" s="301"/>
      <c r="AL456" s="301"/>
      <c r="AM456" s="301"/>
      <c r="AP456" s="301"/>
      <c r="AQ456" s="301"/>
      <c r="AT456" s="301"/>
      <c r="AU456" s="301"/>
    </row>
    <row r="457" spans="29:47" s="325" customFormat="1" ht="15">
      <c r="AC457" s="301"/>
      <c r="AD457" s="301"/>
      <c r="AG457" s="301"/>
      <c r="AH457" s="301"/>
      <c r="AK457" s="301"/>
      <c r="AL457" s="301"/>
      <c r="AM457" s="301"/>
      <c r="AP457" s="301"/>
      <c r="AQ457" s="301"/>
      <c r="AT457" s="301"/>
      <c r="AU457" s="301"/>
    </row>
    <row r="458" spans="29:47" s="325" customFormat="1" ht="15">
      <c r="AC458" s="301"/>
      <c r="AD458" s="301"/>
      <c r="AG458" s="301"/>
      <c r="AH458" s="301"/>
      <c r="AK458" s="301"/>
      <c r="AL458" s="301"/>
      <c r="AM458" s="301"/>
      <c r="AP458" s="301"/>
      <c r="AQ458" s="301"/>
      <c r="AT458" s="301"/>
      <c r="AU458" s="301"/>
    </row>
    <row r="459" spans="29:47" s="325" customFormat="1" ht="15">
      <c r="AC459" s="301"/>
      <c r="AD459" s="301"/>
      <c r="AG459" s="301"/>
      <c r="AH459" s="301"/>
      <c r="AK459" s="301"/>
      <c r="AL459" s="301"/>
      <c r="AM459" s="301"/>
      <c r="AP459" s="301"/>
      <c r="AQ459" s="301"/>
      <c r="AT459" s="301"/>
      <c r="AU459" s="301"/>
    </row>
    <row r="460" spans="29:47" s="325" customFormat="1" ht="15">
      <c r="AC460" s="301"/>
      <c r="AD460" s="301"/>
      <c r="AG460" s="301"/>
      <c r="AH460" s="301"/>
      <c r="AK460" s="301"/>
      <c r="AL460" s="301"/>
      <c r="AM460" s="301"/>
      <c r="AP460" s="301"/>
      <c r="AQ460" s="301"/>
      <c r="AT460" s="301"/>
      <c r="AU460" s="301"/>
    </row>
    <row r="461" spans="29:47" s="325" customFormat="1" ht="15">
      <c r="AC461" s="301"/>
      <c r="AD461" s="301"/>
      <c r="AG461" s="301"/>
      <c r="AH461" s="301"/>
      <c r="AK461" s="301"/>
      <c r="AL461" s="301"/>
      <c r="AM461" s="301"/>
      <c r="AP461" s="301"/>
      <c r="AQ461" s="301"/>
      <c r="AT461" s="301"/>
      <c r="AU461" s="301"/>
    </row>
    <row r="462" spans="29:47" s="325" customFormat="1" ht="15">
      <c r="AC462" s="301"/>
      <c r="AD462" s="301"/>
      <c r="AG462" s="301"/>
      <c r="AH462" s="301"/>
      <c r="AK462" s="301"/>
      <c r="AL462" s="301"/>
      <c r="AM462" s="301"/>
      <c r="AP462" s="301"/>
      <c r="AQ462" s="301"/>
      <c r="AT462" s="301"/>
      <c r="AU462" s="301"/>
    </row>
    <row r="463" spans="29:47" s="325" customFormat="1" ht="15">
      <c r="AC463" s="301"/>
      <c r="AD463" s="301"/>
      <c r="AG463" s="301"/>
      <c r="AH463" s="301"/>
      <c r="AK463" s="301"/>
      <c r="AL463" s="301"/>
      <c r="AM463" s="301"/>
      <c r="AP463" s="301"/>
      <c r="AQ463" s="301"/>
      <c r="AT463" s="301"/>
      <c r="AU463" s="301"/>
    </row>
    <row r="464" spans="29:47" s="325" customFormat="1" ht="15">
      <c r="AC464" s="301"/>
      <c r="AD464" s="301"/>
      <c r="AG464" s="301"/>
      <c r="AH464" s="301"/>
      <c r="AK464" s="301"/>
      <c r="AL464" s="301"/>
      <c r="AM464" s="301"/>
      <c r="AP464" s="301"/>
      <c r="AQ464" s="301"/>
      <c r="AT464" s="301"/>
      <c r="AU464" s="301"/>
    </row>
    <row r="465" spans="29:47" s="325" customFormat="1" ht="15">
      <c r="AC465" s="301"/>
      <c r="AD465" s="301"/>
      <c r="AG465" s="301"/>
      <c r="AH465" s="301"/>
      <c r="AK465" s="301"/>
      <c r="AL465" s="301"/>
      <c r="AM465" s="301"/>
      <c r="AP465" s="301"/>
      <c r="AQ465" s="301"/>
      <c r="AT465" s="301"/>
      <c r="AU465" s="301"/>
    </row>
    <row r="466" spans="29:47" s="325" customFormat="1" ht="15">
      <c r="AC466" s="301"/>
      <c r="AD466" s="301"/>
      <c r="AG466" s="301"/>
      <c r="AH466" s="301"/>
      <c r="AK466" s="301"/>
      <c r="AL466" s="301"/>
      <c r="AM466" s="301"/>
      <c r="AP466" s="301"/>
      <c r="AQ466" s="301"/>
      <c r="AT466" s="301"/>
      <c r="AU466" s="301"/>
    </row>
    <row r="467" spans="29:47" s="325" customFormat="1" ht="15">
      <c r="AC467" s="301"/>
      <c r="AD467" s="301"/>
      <c r="AG467" s="301"/>
      <c r="AH467" s="301"/>
      <c r="AK467" s="301"/>
      <c r="AL467" s="301"/>
      <c r="AM467" s="301"/>
      <c r="AP467" s="301"/>
      <c r="AQ467" s="301"/>
      <c r="AT467" s="301"/>
      <c r="AU467" s="301"/>
    </row>
    <row r="468" spans="29:47" s="325" customFormat="1" ht="15">
      <c r="AC468" s="301"/>
      <c r="AD468" s="301"/>
      <c r="AG468" s="301"/>
      <c r="AH468" s="301"/>
      <c r="AK468" s="301"/>
      <c r="AL468" s="301"/>
      <c r="AM468" s="301"/>
      <c r="AP468" s="301"/>
      <c r="AQ468" s="301"/>
      <c r="AT468" s="301"/>
      <c r="AU468" s="301"/>
    </row>
    <row r="469" spans="29:47" s="325" customFormat="1" ht="15">
      <c r="AC469" s="301"/>
      <c r="AD469" s="301"/>
      <c r="AG469" s="301"/>
      <c r="AH469" s="301"/>
      <c r="AK469" s="301"/>
      <c r="AL469" s="301"/>
      <c r="AM469" s="301"/>
      <c r="AP469" s="301"/>
      <c r="AQ469" s="301"/>
      <c r="AT469" s="301"/>
      <c r="AU469" s="301"/>
    </row>
    <row r="470" spans="29:47" s="325" customFormat="1" ht="15">
      <c r="AC470" s="301"/>
      <c r="AD470" s="301"/>
      <c r="AG470" s="301"/>
      <c r="AH470" s="301"/>
      <c r="AK470" s="301"/>
      <c r="AL470" s="301"/>
      <c r="AM470" s="301"/>
      <c r="AP470" s="301"/>
      <c r="AQ470" s="301"/>
      <c r="AT470" s="301"/>
      <c r="AU470" s="301"/>
    </row>
    <row r="471" spans="29:47" s="325" customFormat="1" ht="15">
      <c r="AC471" s="301"/>
      <c r="AD471" s="301"/>
      <c r="AG471" s="301"/>
      <c r="AH471" s="301"/>
      <c r="AK471" s="301"/>
      <c r="AL471" s="301"/>
      <c r="AM471" s="301"/>
      <c r="AP471" s="301"/>
      <c r="AQ471" s="301"/>
      <c r="AT471" s="301"/>
      <c r="AU471" s="301"/>
    </row>
    <row r="472" spans="29:47" s="325" customFormat="1" ht="15">
      <c r="AC472" s="301"/>
      <c r="AD472" s="301"/>
      <c r="AG472" s="301"/>
      <c r="AH472" s="301"/>
      <c r="AK472" s="301"/>
      <c r="AL472" s="301"/>
      <c r="AM472" s="301"/>
      <c r="AP472" s="301"/>
      <c r="AQ472" s="301"/>
      <c r="AT472" s="301"/>
      <c r="AU472" s="301"/>
    </row>
    <row r="473" spans="29:47" s="325" customFormat="1" ht="15">
      <c r="AC473" s="301"/>
      <c r="AD473" s="301"/>
      <c r="AG473" s="301"/>
      <c r="AH473" s="301"/>
      <c r="AK473" s="301"/>
      <c r="AL473" s="301"/>
      <c r="AM473" s="301"/>
      <c r="AP473" s="301"/>
      <c r="AQ473" s="301"/>
      <c r="AT473" s="301"/>
      <c r="AU473" s="301"/>
    </row>
    <row r="474" spans="29:47" s="325" customFormat="1" ht="15">
      <c r="AC474" s="301"/>
      <c r="AD474" s="301"/>
      <c r="AG474" s="301"/>
      <c r="AH474" s="301"/>
      <c r="AK474" s="301"/>
      <c r="AL474" s="301"/>
      <c r="AM474" s="301"/>
      <c r="AP474" s="301"/>
      <c r="AQ474" s="301"/>
      <c r="AT474" s="301"/>
      <c r="AU474" s="301"/>
    </row>
    <row r="475" spans="29:47" s="325" customFormat="1" ht="15">
      <c r="AC475" s="301"/>
      <c r="AD475" s="301"/>
      <c r="AG475" s="301"/>
      <c r="AH475" s="301"/>
      <c r="AK475" s="301"/>
      <c r="AL475" s="301"/>
      <c r="AM475" s="301"/>
      <c r="AP475" s="301"/>
      <c r="AQ475" s="301"/>
      <c r="AT475" s="301"/>
      <c r="AU475" s="301"/>
    </row>
    <row r="476" spans="29:47" s="325" customFormat="1" ht="15">
      <c r="AC476" s="301"/>
      <c r="AD476" s="301"/>
      <c r="AG476" s="301"/>
      <c r="AH476" s="301"/>
      <c r="AK476" s="301"/>
      <c r="AL476" s="301"/>
      <c r="AM476" s="301"/>
      <c r="AP476" s="301"/>
      <c r="AQ476" s="301"/>
      <c r="AT476" s="301"/>
      <c r="AU476" s="301"/>
    </row>
    <row r="477" spans="29:47" s="325" customFormat="1" ht="15">
      <c r="AC477" s="301"/>
      <c r="AD477" s="301"/>
      <c r="AG477" s="301"/>
      <c r="AH477" s="301"/>
      <c r="AK477" s="301"/>
      <c r="AL477" s="301"/>
      <c r="AM477" s="301"/>
      <c r="AP477" s="301"/>
      <c r="AQ477" s="301"/>
      <c r="AT477" s="301"/>
      <c r="AU477" s="301"/>
    </row>
    <row r="478" spans="29:47" s="325" customFormat="1" ht="15">
      <c r="AC478" s="301"/>
      <c r="AD478" s="301"/>
      <c r="AG478" s="301"/>
      <c r="AH478" s="301"/>
      <c r="AK478" s="301"/>
      <c r="AL478" s="301"/>
      <c r="AM478" s="301"/>
      <c r="AP478" s="301"/>
      <c r="AQ478" s="301"/>
      <c r="AT478" s="301"/>
      <c r="AU478" s="301"/>
    </row>
    <row r="479" spans="29:47" s="325" customFormat="1" ht="15">
      <c r="AC479" s="301"/>
      <c r="AD479" s="301"/>
      <c r="AG479" s="301"/>
      <c r="AH479" s="301"/>
      <c r="AK479" s="301"/>
      <c r="AL479" s="301"/>
      <c r="AM479" s="301"/>
      <c r="AP479" s="301"/>
      <c r="AQ479" s="301"/>
      <c r="AT479" s="301"/>
      <c r="AU479" s="301"/>
    </row>
    <row r="480" spans="29:47" s="325" customFormat="1" ht="15">
      <c r="AC480" s="301"/>
      <c r="AD480" s="301"/>
      <c r="AG480" s="301"/>
      <c r="AH480" s="301"/>
      <c r="AK480" s="301"/>
      <c r="AL480" s="301"/>
      <c r="AM480" s="301"/>
      <c r="AP480" s="301"/>
      <c r="AQ480" s="301"/>
      <c r="AT480" s="301"/>
      <c r="AU480" s="301"/>
    </row>
    <row r="481" spans="29:47" s="325" customFormat="1" ht="15">
      <c r="AC481" s="301"/>
      <c r="AD481" s="301"/>
      <c r="AG481" s="301"/>
      <c r="AH481" s="301"/>
      <c r="AK481" s="301"/>
      <c r="AL481" s="301"/>
      <c r="AM481" s="301"/>
      <c r="AP481" s="301"/>
      <c r="AQ481" s="301"/>
      <c r="AT481" s="301"/>
      <c r="AU481" s="301"/>
    </row>
    <row r="482" spans="29:47" s="325" customFormat="1" ht="15">
      <c r="AC482" s="301"/>
      <c r="AD482" s="301"/>
      <c r="AG482" s="301"/>
      <c r="AH482" s="301"/>
      <c r="AK482" s="301"/>
      <c r="AL482" s="301"/>
      <c r="AM482" s="301"/>
      <c r="AP482" s="301"/>
      <c r="AQ482" s="301"/>
      <c r="AT482" s="301"/>
      <c r="AU482" s="301"/>
    </row>
    <row r="483" spans="29:47" s="325" customFormat="1" ht="15">
      <c r="AC483" s="301"/>
      <c r="AD483" s="301"/>
      <c r="AG483" s="301"/>
      <c r="AH483" s="301"/>
      <c r="AK483" s="301"/>
      <c r="AL483" s="301"/>
      <c r="AM483" s="301"/>
      <c r="AP483" s="301"/>
      <c r="AQ483" s="301"/>
      <c r="AT483" s="301"/>
      <c r="AU483" s="301"/>
    </row>
    <row r="484" spans="29:47" s="325" customFormat="1" ht="15">
      <c r="AC484" s="301"/>
      <c r="AD484" s="301"/>
      <c r="AG484" s="301"/>
      <c r="AH484" s="301"/>
      <c r="AK484" s="301"/>
      <c r="AL484" s="301"/>
      <c r="AM484" s="301"/>
      <c r="AP484" s="301"/>
      <c r="AQ484" s="301"/>
      <c r="AT484" s="301"/>
      <c r="AU484" s="301"/>
    </row>
    <row r="485" spans="29:47" s="325" customFormat="1" ht="15">
      <c r="AC485" s="301"/>
      <c r="AD485" s="301"/>
      <c r="AG485" s="301"/>
      <c r="AH485" s="301"/>
      <c r="AK485" s="301"/>
      <c r="AL485" s="301"/>
      <c r="AM485" s="301"/>
      <c r="AP485" s="301"/>
      <c r="AQ485" s="301"/>
      <c r="AT485" s="301"/>
      <c r="AU485" s="301"/>
    </row>
    <row r="486" spans="29:47" s="325" customFormat="1" ht="15">
      <c r="AC486" s="301"/>
      <c r="AD486" s="301"/>
      <c r="AG486" s="301"/>
      <c r="AH486" s="301"/>
      <c r="AK486" s="301"/>
      <c r="AL486" s="301"/>
      <c r="AM486" s="301"/>
      <c r="AP486" s="301"/>
      <c r="AQ486" s="301"/>
      <c r="AT486" s="301"/>
      <c r="AU486" s="301"/>
    </row>
    <row r="487" spans="29:47" s="325" customFormat="1" ht="15">
      <c r="AC487" s="301"/>
      <c r="AD487" s="301"/>
      <c r="AG487" s="301"/>
      <c r="AH487" s="301"/>
      <c r="AK487" s="301"/>
      <c r="AL487" s="301"/>
      <c r="AM487" s="301"/>
      <c r="AP487" s="301"/>
      <c r="AQ487" s="301"/>
      <c r="AT487" s="301"/>
      <c r="AU487" s="301"/>
    </row>
    <row r="488" spans="29:47" s="325" customFormat="1" ht="15">
      <c r="AC488" s="301"/>
      <c r="AD488" s="301"/>
      <c r="AG488" s="301"/>
      <c r="AH488" s="301"/>
      <c r="AK488" s="301"/>
      <c r="AL488" s="301"/>
      <c r="AM488" s="301"/>
      <c r="AP488" s="301"/>
      <c r="AQ488" s="301"/>
      <c r="AT488" s="301"/>
      <c r="AU488" s="301"/>
    </row>
    <row r="489" spans="29:47" s="325" customFormat="1" ht="15">
      <c r="AC489" s="301"/>
      <c r="AD489" s="301"/>
      <c r="AG489" s="301"/>
      <c r="AH489" s="301"/>
      <c r="AK489" s="301"/>
      <c r="AL489" s="301"/>
      <c r="AM489" s="301"/>
      <c r="AP489" s="301"/>
      <c r="AQ489" s="301"/>
      <c r="AT489" s="301"/>
      <c r="AU489" s="301"/>
    </row>
    <row r="490" spans="29:47" s="325" customFormat="1" ht="15">
      <c r="AC490" s="301"/>
      <c r="AD490" s="301"/>
      <c r="AG490" s="301"/>
      <c r="AH490" s="301"/>
      <c r="AK490" s="301"/>
      <c r="AL490" s="301"/>
      <c r="AM490" s="301"/>
      <c r="AP490" s="301"/>
      <c r="AQ490" s="301"/>
      <c r="AT490" s="301"/>
      <c r="AU490" s="301"/>
    </row>
    <row r="491" spans="29:47" s="325" customFormat="1" ht="15">
      <c r="AC491" s="301"/>
      <c r="AD491" s="301"/>
      <c r="AG491" s="301"/>
      <c r="AH491" s="301"/>
      <c r="AK491" s="301"/>
      <c r="AL491" s="301"/>
      <c r="AM491" s="301"/>
      <c r="AP491" s="301"/>
      <c r="AQ491" s="301"/>
      <c r="AT491" s="301"/>
      <c r="AU491" s="301"/>
    </row>
    <row r="492" spans="29:47" s="325" customFormat="1" ht="15">
      <c r="AC492" s="301"/>
      <c r="AD492" s="301"/>
      <c r="AG492" s="301"/>
      <c r="AH492" s="301"/>
      <c r="AK492" s="301"/>
      <c r="AL492" s="301"/>
      <c r="AM492" s="301"/>
      <c r="AP492" s="301"/>
      <c r="AQ492" s="301"/>
      <c r="AT492" s="301"/>
      <c r="AU492" s="301"/>
    </row>
    <row r="493" spans="29:47" s="325" customFormat="1" ht="15">
      <c r="AC493" s="301"/>
      <c r="AD493" s="301"/>
      <c r="AG493" s="301"/>
      <c r="AH493" s="301"/>
      <c r="AK493" s="301"/>
      <c r="AL493" s="301"/>
      <c r="AM493" s="301"/>
      <c r="AP493" s="301"/>
      <c r="AQ493" s="301"/>
      <c r="AT493" s="301"/>
      <c r="AU493" s="301"/>
    </row>
    <row r="494" spans="29:47" s="325" customFormat="1" ht="15">
      <c r="AC494" s="301"/>
      <c r="AD494" s="301"/>
      <c r="AG494" s="301"/>
      <c r="AH494" s="301"/>
      <c r="AK494" s="301"/>
      <c r="AL494" s="301"/>
      <c r="AM494" s="301"/>
      <c r="AP494" s="301"/>
      <c r="AQ494" s="301"/>
      <c r="AT494" s="301"/>
      <c r="AU494" s="301"/>
    </row>
    <row r="495" spans="29:47" s="325" customFormat="1" ht="15">
      <c r="AC495" s="301"/>
      <c r="AD495" s="301"/>
      <c r="AG495" s="301"/>
      <c r="AH495" s="301"/>
      <c r="AK495" s="301"/>
      <c r="AL495" s="301"/>
      <c r="AM495" s="301"/>
      <c r="AP495" s="301"/>
      <c r="AQ495" s="301"/>
      <c r="AT495" s="301"/>
      <c r="AU495" s="301"/>
    </row>
    <row r="496" spans="29:47" s="325" customFormat="1" ht="15">
      <c r="AC496" s="301"/>
      <c r="AD496" s="301"/>
      <c r="AG496" s="301"/>
      <c r="AH496" s="301"/>
      <c r="AK496" s="301"/>
      <c r="AL496" s="301"/>
      <c r="AM496" s="301"/>
      <c r="AP496" s="301"/>
      <c r="AQ496" s="301"/>
      <c r="AT496" s="301"/>
      <c r="AU496" s="301"/>
    </row>
    <row r="497" spans="29:47" s="325" customFormat="1" ht="15">
      <c r="AC497" s="301"/>
      <c r="AD497" s="301"/>
      <c r="AG497" s="301"/>
      <c r="AH497" s="301"/>
      <c r="AK497" s="301"/>
      <c r="AL497" s="301"/>
      <c r="AM497" s="301"/>
      <c r="AP497" s="301"/>
      <c r="AQ497" s="301"/>
      <c r="AT497" s="301"/>
      <c r="AU497" s="301"/>
    </row>
    <row r="498" spans="29:47" s="325" customFormat="1" ht="15">
      <c r="AC498" s="301"/>
      <c r="AD498" s="301"/>
      <c r="AG498" s="301"/>
      <c r="AH498" s="301"/>
      <c r="AK498" s="301"/>
      <c r="AL498" s="301"/>
      <c r="AM498" s="301"/>
      <c r="AP498" s="301"/>
      <c r="AQ498" s="301"/>
      <c r="AT498" s="301"/>
      <c r="AU498" s="301"/>
    </row>
    <row r="499" spans="29:47" s="325" customFormat="1" ht="15">
      <c r="AC499" s="301"/>
      <c r="AD499" s="301"/>
      <c r="AG499" s="301"/>
      <c r="AH499" s="301"/>
      <c r="AK499" s="301"/>
      <c r="AL499" s="301"/>
      <c r="AM499" s="301"/>
      <c r="AP499" s="301"/>
      <c r="AQ499" s="301"/>
      <c r="AT499" s="301"/>
      <c r="AU499" s="301"/>
    </row>
    <row r="500" spans="29:47" s="325" customFormat="1" ht="15">
      <c r="AC500" s="301"/>
      <c r="AD500" s="301"/>
      <c r="AG500" s="301"/>
      <c r="AH500" s="301"/>
      <c r="AK500" s="301"/>
      <c r="AL500" s="301"/>
      <c r="AM500" s="301"/>
      <c r="AP500" s="301"/>
      <c r="AQ500" s="301"/>
      <c r="AT500" s="301"/>
      <c r="AU500" s="301"/>
    </row>
    <row r="501" spans="29:47" s="325" customFormat="1" ht="15">
      <c r="AC501" s="301"/>
      <c r="AD501" s="301"/>
      <c r="AG501" s="301"/>
      <c r="AH501" s="301"/>
      <c r="AK501" s="301"/>
      <c r="AL501" s="301"/>
      <c r="AM501" s="301"/>
      <c r="AP501" s="301"/>
      <c r="AQ501" s="301"/>
      <c r="AT501" s="301"/>
      <c r="AU501" s="301"/>
    </row>
    <row r="502" spans="29:47" s="325" customFormat="1" ht="15">
      <c r="AC502" s="301"/>
      <c r="AD502" s="301"/>
      <c r="AG502" s="301"/>
      <c r="AH502" s="301"/>
      <c r="AK502" s="301"/>
      <c r="AL502" s="301"/>
      <c r="AM502" s="301"/>
      <c r="AP502" s="301"/>
      <c r="AQ502" s="301"/>
      <c r="AT502" s="301"/>
      <c r="AU502" s="301"/>
    </row>
    <row r="503" spans="29:47" s="325" customFormat="1" ht="15">
      <c r="AC503" s="301"/>
      <c r="AD503" s="301"/>
      <c r="AG503" s="301"/>
      <c r="AH503" s="301"/>
      <c r="AK503" s="301"/>
      <c r="AL503" s="301"/>
      <c r="AM503" s="301"/>
      <c r="AP503" s="301"/>
      <c r="AQ503" s="301"/>
      <c r="AT503" s="301"/>
      <c r="AU503" s="301"/>
    </row>
    <row r="504" spans="29:47" s="325" customFormat="1" ht="15">
      <c r="AC504" s="301"/>
      <c r="AD504" s="301"/>
      <c r="AG504" s="301"/>
      <c r="AH504" s="301"/>
      <c r="AK504" s="301"/>
      <c r="AL504" s="301"/>
      <c r="AM504" s="301"/>
      <c r="AP504" s="301"/>
      <c r="AQ504" s="301"/>
      <c r="AT504" s="301"/>
      <c r="AU504" s="301"/>
    </row>
    <row r="505" spans="29:47" s="325" customFormat="1" ht="15">
      <c r="AC505" s="301"/>
      <c r="AD505" s="301"/>
      <c r="AG505" s="301"/>
      <c r="AH505" s="301"/>
      <c r="AK505" s="301"/>
      <c r="AL505" s="301"/>
      <c r="AM505" s="301"/>
      <c r="AP505" s="301"/>
      <c r="AQ505" s="301"/>
      <c r="AT505" s="301"/>
      <c r="AU505" s="301"/>
    </row>
    <row r="506" spans="29:47" s="325" customFormat="1" ht="15">
      <c r="AC506" s="301"/>
      <c r="AD506" s="301"/>
      <c r="AG506" s="301"/>
      <c r="AH506" s="301"/>
      <c r="AK506" s="301"/>
      <c r="AL506" s="301"/>
      <c r="AM506" s="301"/>
      <c r="AP506" s="301"/>
      <c r="AQ506" s="301"/>
      <c r="AT506" s="301"/>
      <c r="AU506" s="301"/>
    </row>
    <row r="507" spans="29:47" s="325" customFormat="1" ht="15">
      <c r="AC507" s="301"/>
      <c r="AD507" s="301"/>
      <c r="AG507" s="301"/>
      <c r="AH507" s="301"/>
      <c r="AK507" s="301"/>
      <c r="AL507" s="301"/>
      <c r="AM507" s="301"/>
      <c r="AP507" s="301"/>
      <c r="AQ507" s="301"/>
      <c r="AT507" s="301"/>
      <c r="AU507" s="301"/>
    </row>
    <row r="508" spans="29:47" s="325" customFormat="1" ht="15">
      <c r="AC508" s="301"/>
      <c r="AD508" s="301"/>
      <c r="AG508" s="301"/>
      <c r="AH508" s="301"/>
      <c r="AK508" s="301"/>
      <c r="AL508" s="301"/>
      <c r="AM508" s="301"/>
      <c r="AP508" s="301"/>
      <c r="AQ508" s="301"/>
      <c r="AT508" s="301"/>
      <c r="AU508" s="301"/>
    </row>
    <row r="509" spans="29:47" s="325" customFormat="1" ht="15">
      <c r="AC509" s="301"/>
      <c r="AD509" s="301"/>
      <c r="AG509" s="301"/>
      <c r="AH509" s="301"/>
      <c r="AK509" s="301"/>
      <c r="AL509" s="301"/>
      <c r="AM509" s="301"/>
      <c r="AP509" s="301"/>
      <c r="AQ509" s="301"/>
      <c r="AT509" s="301"/>
      <c r="AU509" s="301"/>
    </row>
    <row r="510" spans="29:47" s="325" customFormat="1" ht="15">
      <c r="AC510" s="301"/>
      <c r="AD510" s="301"/>
      <c r="AG510" s="301"/>
      <c r="AH510" s="301"/>
      <c r="AK510" s="301"/>
      <c r="AL510" s="301"/>
      <c r="AM510" s="301"/>
      <c r="AP510" s="301"/>
      <c r="AQ510" s="301"/>
      <c r="AT510" s="301"/>
      <c r="AU510" s="301"/>
    </row>
    <row r="511" spans="29:47" s="325" customFormat="1" ht="15">
      <c r="AC511" s="301"/>
      <c r="AD511" s="301"/>
      <c r="AG511" s="301"/>
      <c r="AH511" s="301"/>
      <c r="AK511" s="301"/>
      <c r="AL511" s="301"/>
      <c r="AM511" s="301"/>
      <c r="AP511" s="301"/>
      <c r="AQ511" s="301"/>
      <c r="AT511" s="301"/>
      <c r="AU511" s="301"/>
    </row>
    <row r="512" spans="29:47" s="325" customFormat="1" ht="15">
      <c r="AC512" s="301"/>
      <c r="AD512" s="301"/>
      <c r="AG512" s="301"/>
      <c r="AH512" s="301"/>
      <c r="AK512" s="301"/>
      <c r="AL512" s="301"/>
      <c r="AM512" s="301"/>
      <c r="AP512" s="301"/>
      <c r="AQ512" s="301"/>
      <c r="AT512" s="301"/>
      <c r="AU512" s="301"/>
    </row>
    <row r="513" spans="29:47" s="325" customFormat="1" ht="15">
      <c r="AC513" s="301"/>
      <c r="AD513" s="301"/>
      <c r="AG513" s="301"/>
      <c r="AH513" s="301"/>
      <c r="AK513" s="301"/>
      <c r="AL513" s="301"/>
      <c r="AM513" s="301"/>
      <c r="AP513" s="301"/>
      <c r="AQ513" s="301"/>
      <c r="AT513" s="301"/>
      <c r="AU513" s="301"/>
    </row>
    <row r="514" spans="29:47" s="325" customFormat="1" ht="15">
      <c r="AC514" s="301"/>
      <c r="AD514" s="301"/>
      <c r="AG514" s="301"/>
      <c r="AH514" s="301"/>
      <c r="AK514" s="301"/>
      <c r="AL514" s="301"/>
      <c r="AM514" s="301"/>
      <c r="AP514" s="301"/>
      <c r="AQ514" s="301"/>
      <c r="AT514" s="301"/>
      <c r="AU514" s="301"/>
    </row>
    <row r="515" spans="29:47" s="325" customFormat="1" ht="15">
      <c r="AC515" s="301"/>
      <c r="AD515" s="301"/>
      <c r="AG515" s="301"/>
      <c r="AH515" s="301"/>
      <c r="AK515" s="301"/>
      <c r="AL515" s="301"/>
      <c r="AM515" s="301"/>
      <c r="AP515" s="301"/>
      <c r="AQ515" s="301"/>
      <c r="AT515" s="301"/>
      <c r="AU515" s="301"/>
    </row>
    <row r="516" spans="29:47" s="325" customFormat="1" ht="15">
      <c r="AC516" s="301"/>
      <c r="AD516" s="301"/>
      <c r="AG516" s="301"/>
      <c r="AH516" s="301"/>
      <c r="AK516" s="301"/>
      <c r="AL516" s="301"/>
      <c r="AM516" s="301"/>
      <c r="AP516" s="301"/>
      <c r="AQ516" s="301"/>
      <c r="AT516" s="301"/>
      <c r="AU516" s="301"/>
    </row>
    <row r="517" spans="29:47" s="325" customFormat="1" ht="15">
      <c r="AC517" s="301"/>
      <c r="AD517" s="301"/>
      <c r="AG517" s="301"/>
      <c r="AH517" s="301"/>
      <c r="AK517" s="301"/>
      <c r="AL517" s="301"/>
      <c r="AM517" s="301"/>
      <c r="AP517" s="301"/>
      <c r="AQ517" s="301"/>
      <c r="AT517" s="301"/>
      <c r="AU517" s="301"/>
    </row>
    <row r="518" spans="29:47" s="325" customFormat="1" ht="15">
      <c r="AC518" s="301"/>
      <c r="AD518" s="301"/>
      <c r="AG518" s="301"/>
      <c r="AH518" s="301"/>
      <c r="AK518" s="301"/>
      <c r="AL518" s="301"/>
      <c r="AM518" s="301"/>
      <c r="AP518" s="301"/>
      <c r="AQ518" s="301"/>
      <c r="AT518" s="301"/>
      <c r="AU518" s="301"/>
    </row>
    <row r="519" spans="29:47" s="325" customFormat="1" ht="15">
      <c r="AC519" s="301"/>
      <c r="AD519" s="301"/>
      <c r="AG519" s="301"/>
      <c r="AH519" s="301"/>
      <c r="AK519" s="301"/>
      <c r="AL519" s="301"/>
      <c r="AM519" s="301"/>
      <c r="AP519" s="301"/>
      <c r="AQ519" s="301"/>
      <c r="AT519" s="301"/>
      <c r="AU519" s="301"/>
    </row>
    <row r="520" spans="29:47" s="325" customFormat="1" ht="15">
      <c r="AC520" s="301"/>
      <c r="AD520" s="301"/>
      <c r="AG520" s="301"/>
      <c r="AH520" s="301"/>
      <c r="AK520" s="301"/>
      <c r="AL520" s="301"/>
      <c r="AM520" s="301"/>
      <c r="AP520" s="301"/>
      <c r="AQ520" s="301"/>
      <c r="AT520" s="301"/>
      <c r="AU520" s="301"/>
    </row>
    <row r="521" spans="29:47" s="325" customFormat="1" ht="15">
      <c r="AC521" s="301"/>
      <c r="AD521" s="301"/>
      <c r="AG521" s="301"/>
      <c r="AH521" s="301"/>
      <c r="AK521" s="301"/>
      <c r="AL521" s="301"/>
      <c r="AM521" s="301"/>
      <c r="AP521" s="301"/>
      <c r="AQ521" s="301"/>
      <c r="AT521" s="301"/>
      <c r="AU521" s="301"/>
    </row>
    <row r="522" spans="29:47" s="325" customFormat="1" ht="15">
      <c r="AC522" s="301"/>
      <c r="AD522" s="301"/>
      <c r="AG522" s="301"/>
      <c r="AH522" s="301"/>
      <c r="AK522" s="301"/>
      <c r="AL522" s="301"/>
      <c r="AM522" s="301"/>
      <c r="AP522" s="301"/>
      <c r="AQ522" s="301"/>
      <c r="AT522" s="301"/>
      <c r="AU522" s="301"/>
    </row>
    <row r="523" spans="29:47" s="325" customFormat="1" ht="15">
      <c r="AC523" s="301"/>
      <c r="AD523" s="301"/>
      <c r="AG523" s="301"/>
      <c r="AH523" s="301"/>
      <c r="AK523" s="301"/>
      <c r="AL523" s="301"/>
      <c r="AM523" s="301"/>
      <c r="AP523" s="301"/>
      <c r="AQ523" s="301"/>
      <c r="AT523" s="301"/>
      <c r="AU523" s="301"/>
    </row>
    <row r="524" spans="29:47" s="325" customFormat="1" ht="15">
      <c r="AC524" s="301"/>
      <c r="AD524" s="301"/>
      <c r="AG524" s="301"/>
      <c r="AH524" s="301"/>
      <c r="AK524" s="301"/>
      <c r="AL524" s="301"/>
      <c r="AM524" s="301"/>
      <c r="AP524" s="301"/>
      <c r="AQ524" s="301"/>
      <c r="AT524" s="301"/>
      <c r="AU524" s="301"/>
    </row>
    <row r="525" spans="29:47" s="325" customFormat="1" ht="15">
      <c r="AC525" s="301"/>
      <c r="AD525" s="301"/>
      <c r="AG525" s="301"/>
      <c r="AH525" s="301"/>
      <c r="AK525" s="301"/>
      <c r="AL525" s="301"/>
      <c r="AM525" s="301"/>
      <c r="AP525" s="301"/>
      <c r="AQ525" s="301"/>
      <c r="AT525" s="301"/>
      <c r="AU525" s="301"/>
    </row>
    <row r="526" spans="29:47" s="325" customFormat="1" ht="15">
      <c r="AC526" s="301"/>
      <c r="AD526" s="301"/>
      <c r="AG526" s="301"/>
      <c r="AH526" s="301"/>
      <c r="AK526" s="301"/>
      <c r="AL526" s="301"/>
      <c r="AM526" s="301"/>
      <c r="AP526" s="301"/>
      <c r="AQ526" s="301"/>
      <c r="AT526" s="301"/>
      <c r="AU526" s="301"/>
    </row>
    <row r="527" spans="29:47" s="325" customFormat="1" ht="15">
      <c r="AC527" s="301"/>
      <c r="AD527" s="301"/>
      <c r="AG527" s="301"/>
      <c r="AH527" s="301"/>
      <c r="AK527" s="301"/>
      <c r="AL527" s="301"/>
      <c r="AM527" s="301"/>
      <c r="AP527" s="301"/>
      <c r="AQ527" s="301"/>
      <c r="AT527" s="301"/>
      <c r="AU527" s="301"/>
    </row>
    <row r="528" spans="29:47" s="325" customFormat="1" ht="15">
      <c r="AC528" s="301"/>
      <c r="AD528" s="301"/>
      <c r="AG528" s="301"/>
      <c r="AH528" s="301"/>
      <c r="AK528" s="301"/>
      <c r="AL528" s="301"/>
      <c r="AM528" s="301"/>
      <c r="AP528" s="301"/>
      <c r="AQ528" s="301"/>
      <c r="AT528" s="301"/>
      <c r="AU528" s="301"/>
    </row>
    <row r="529" spans="29:47" s="325" customFormat="1" ht="15">
      <c r="AC529" s="301"/>
      <c r="AD529" s="301"/>
      <c r="AG529" s="301"/>
      <c r="AH529" s="301"/>
      <c r="AK529" s="301"/>
      <c r="AL529" s="301"/>
      <c r="AM529" s="301"/>
      <c r="AP529" s="301"/>
      <c r="AQ529" s="301"/>
      <c r="AT529" s="301"/>
      <c r="AU529" s="301"/>
    </row>
    <row r="530" spans="29:47" s="325" customFormat="1" ht="15">
      <c r="AC530" s="301"/>
      <c r="AD530" s="301"/>
      <c r="AG530" s="301"/>
      <c r="AH530" s="301"/>
      <c r="AK530" s="301"/>
      <c r="AL530" s="301"/>
      <c r="AM530" s="301"/>
      <c r="AP530" s="301"/>
      <c r="AQ530" s="301"/>
      <c r="AT530" s="301"/>
      <c r="AU530" s="301"/>
    </row>
    <row r="531" spans="29:47" s="325" customFormat="1" ht="15">
      <c r="AC531" s="301"/>
      <c r="AD531" s="301"/>
      <c r="AG531" s="301"/>
      <c r="AH531" s="301"/>
      <c r="AK531" s="301"/>
      <c r="AL531" s="301"/>
      <c r="AM531" s="301"/>
      <c r="AP531" s="301"/>
      <c r="AQ531" s="301"/>
      <c r="AT531" s="301"/>
      <c r="AU531" s="301"/>
    </row>
    <row r="532" spans="29:47" s="325" customFormat="1" ht="15">
      <c r="AC532" s="301"/>
      <c r="AD532" s="301"/>
      <c r="AG532" s="301"/>
      <c r="AH532" s="301"/>
      <c r="AK532" s="301"/>
      <c r="AL532" s="301"/>
      <c r="AM532" s="301"/>
      <c r="AP532" s="301"/>
      <c r="AQ532" s="301"/>
      <c r="AT532" s="301"/>
      <c r="AU532" s="301"/>
    </row>
    <row r="533" spans="29:47" s="325" customFormat="1" ht="15">
      <c r="AC533" s="301"/>
      <c r="AD533" s="301"/>
      <c r="AG533" s="301"/>
      <c r="AH533" s="301"/>
      <c r="AK533" s="301"/>
      <c r="AL533" s="301"/>
      <c r="AM533" s="301"/>
      <c r="AP533" s="301"/>
      <c r="AQ533" s="301"/>
      <c r="AT533" s="301"/>
      <c r="AU533" s="301"/>
    </row>
    <row r="534" spans="29:47" s="325" customFormat="1" ht="15">
      <c r="AC534" s="301"/>
      <c r="AD534" s="301"/>
      <c r="AG534" s="301"/>
      <c r="AH534" s="301"/>
      <c r="AK534" s="301"/>
      <c r="AL534" s="301"/>
      <c r="AM534" s="301"/>
      <c r="AP534" s="301"/>
      <c r="AQ534" s="301"/>
      <c r="AT534" s="301"/>
      <c r="AU534" s="301"/>
    </row>
    <row r="535" spans="29:47" s="325" customFormat="1" ht="15">
      <c r="AC535" s="301"/>
      <c r="AD535" s="301"/>
      <c r="AG535" s="301"/>
      <c r="AH535" s="301"/>
      <c r="AK535" s="301"/>
      <c r="AL535" s="301"/>
      <c r="AM535" s="301"/>
      <c r="AP535" s="301"/>
      <c r="AQ535" s="301"/>
      <c r="AT535" s="301"/>
      <c r="AU535" s="301"/>
    </row>
    <row r="536" spans="29:47" s="325" customFormat="1" ht="15">
      <c r="AC536" s="301"/>
      <c r="AD536" s="301"/>
      <c r="AG536" s="301"/>
      <c r="AH536" s="301"/>
      <c r="AK536" s="301"/>
      <c r="AL536" s="301"/>
      <c r="AM536" s="301"/>
      <c r="AP536" s="301"/>
      <c r="AQ536" s="301"/>
      <c r="AT536" s="301"/>
      <c r="AU536" s="301"/>
    </row>
    <row r="537" spans="29:47" s="325" customFormat="1" ht="15">
      <c r="AC537" s="301"/>
      <c r="AD537" s="301"/>
      <c r="AG537" s="301"/>
      <c r="AH537" s="301"/>
      <c r="AK537" s="301"/>
      <c r="AL537" s="301"/>
      <c r="AM537" s="301"/>
      <c r="AP537" s="301"/>
      <c r="AQ537" s="301"/>
      <c r="AT537" s="301"/>
      <c r="AU537" s="301"/>
    </row>
    <row r="538" spans="29:47" s="325" customFormat="1" ht="15">
      <c r="AC538" s="301"/>
      <c r="AD538" s="301"/>
      <c r="AG538" s="301"/>
      <c r="AH538" s="301"/>
      <c r="AK538" s="301"/>
      <c r="AL538" s="301"/>
      <c r="AM538" s="301"/>
      <c r="AP538" s="301"/>
      <c r="AQ538" s="301"/>
      <c r="AT538" s="301"/>
      <c r="AU538" s="301"/>
    </row>
    <row r="539" spans="29:47" s="325" customFormat="1" ht="15">
      <c r="AC539" s="301"/>
      <c r="AD539" s="301"/>
      <c r="AG539" s="301"/>
      <c r="AH539" s="301"/>
      <c r="AK539" s="301"/>
      <c r="AL539" s="301"/>
      <c r="AM539" s="301"/>
      <c r="AP539" s="301"/>
      <c r="AQ539" s="301"/>
      <c r="AT539" s="301"/>
      <c r="AU539" s="301"/>
    </row>
    <row r="540" spans="29:47" s="325" customFormat="1" ht="15">
      <c r="AC540" s="301"/>
      <c r="AD540" s="301"/>
      <c r="AG540" s="301"/>
      <c r="AH540" s="301"/>
      <c r="AK540" s="301"/>
      <c r="AL540" s="301"/>
      <c r="AM540" s="301"/>
      <c r="AP540" s="301"/>
      <c r="AQ540" s="301"/>
      <c r="AT540" s="301"/>
      <c r="AU540" s="301"/>
    </row>
    <row r="541" spans="29:47" s="325" customFormat="1" ht="15">
      <c r="AC541" s="301"/>
      <c r="AD541" s="301"/>
      <c r="AG541" s="301"/>
      <c r="AH541" s="301"/>
      <c r="AK541" s="301"/>
      <c r="AL541" s="301"/>
      <c r="AM541" s="301"/>
      <c r="AP541" s="301"/>
      <c r="AQ541" s="301"/>
      <c r="AT541" s="301"/>
      <c r="AU541" s="301"/>
    </row>
    <row r="542" spans="29:47" s="325" customFormat="1" ht="15">
      <c r="AC542" s="301"/>
      <c r="AD542" s="301"/>
      <c r="AG542" s="301"/>
      <c r="AH542" s="301"/>
      <c r="AK542" s="301"/>
      <c r="AL542" s="301"/>
      <c r="AM542" s="301"/>
      <c r="AP542" s="301"/>
      <c r="AQ542" s="301"/>
      <c r="AT542" s="301"/>
      <c r="AU542" s="301"/>
    </row>
    <row r="543" spans="29:47" s="325" customFormat="1" ht="15">
      <c r="AC543" s="301"/>
      <c r="AD543" s="301"/>
      <c r="AG543" s="301"/>
      <c r="AH543" s="301"/>
      <c r="AK543" s="301"/>
      <c r="AL543" s="301"/>
      <c r="AM543" s="301"/>
      <c r="AP543" s="301"/>
      <c r="AQ543" s="301"/>
      <c r="AT543" s="301"/>
      <c r="AU543" s="301"/>
    </row>
    <row r="544" spans="29:47" s="325" customFormat="1" ht="15">
      <c r="AC544" s="301"/>
      <c r="AD544" s="301"/>
      <c r="AG544" s="301"/>
      <c r="AH544" s="301"/>
      <c r="AK544" s="301"/>
      <c r="AL544" s="301"/>
      <c r="AM544" s="301"/>
      <c r="AP544" s="301"/>
      <c r="AQ544" s="301"/>
      <c r="AT544" s="301"/>
      <c r="AU544" s="301"/>
    </row>
    <row r="545" spans="29:47" s="325" customFormat="1" ht="15">
      <c r="AC545" s="301"/>
      <c r="AD545" s="301"/>
      <c r="AG545" s="301"/>
      <c r="AH545" s="301"/>
      <c r="AK545" s="301"/>
      <c r="AL545" s="301"/>
      <c r="AM545" s="301"/>
      <c r="AP545" s="301"/>
      <c r="AQ545" s="301"/>
      <c r="AT545" s="301"/>
      <c r="AU545" s="301"/>
    </row>
    <row r="546" spans="29:47" s="325" customFormat="1" ht="15">
      <c r="AC546" s="301"/>
      <c r="AD546" s="301"/>
      <c r="AG546" s="301"/>
      <c r="AH546" s="301"/>
      <c r="AK546" s="301"/>
      <c r="AL546" s="301"/>
      <c r="AM546" s="301"/>
      <c r="AP546" s="301"/>
      <c r="AQ546" s="301"/>
      <c r="AT546" s="301"/>
      <c r="AU546" s="301"/>
    </row>
    <row r="547" spans="29:47" s="325" customFormat="1" ht="15">
      <c r="AC547" s="301"/>
      <c r="AD547" s="301"/>
      <c r="AG547" s="301"/>
      <c r="AH547" s="301"/>
      <c r="AK547" s="301"/>
      <c r="AL547" s="301"/>
      <c r="AM547" s="301"/>
      <c r="AP547" s="301"/>
      <c r="AQ547" s="301"/>
      <c r="AT547" s="301"/>
      <c r="AU547" s="301"/>
    </row>
    <row r="548" spans="29:47" s="325" customFormat="1" ht="15">
      <c r="AC548" s="301"/>
      <c r="AD548" s="301"/>
      <c r="AG548" s="301"/>
      <c r="AH548" s="301"/>
      <c r="AK548" s="301"/>
      <c r="AL548" s="301"/>
      <c r="AM548" s="301"/>
      <c r="AP548" s="301"/>
      <c r="AQ548" s="301"/>
      <c r="AT548" s="301"/>
      <c r="AU548" s="301"/>
    </row>
    <row r="549" spans="29:47" s="325" customFormat="1" ht="15">
      <c r="AC549" s="301"/>
      <c r="AD549" s="301"/>
      <c r="AG549" s="301"/>
      <c r="AH549" s="301"/>
      <c r="AK549" s="301"/>
      <c r="AL549" s="301"/>
      <c r="AM549" s="301"/>
      <c r="AP549" s="301"/>
      <c r="AQ549" s="301"/>
      <c r="AT549" s="301"/>
      <c r="AU549" s="301"/>
    </row>
    <row r="550" spans="29:47" s="325" customFormat="1" ht="15">
      <c r="AC550" s="301"/>
      <c r="AD550" s="301"/>
      <c r="AG550" s="301"/>
      <c r="AH550" s="301"/>
      <c r="AK550" s="301"/>
      <c r="AL550" s="301"/>
      <c r="AM550" s="301"/>
      <c r="AP550" s="301"/>
      <c r="AQ550" s="301"/>
      <c r="AT550" s="301"/>
      <c r="AU550" s="301"/>
    </row>
    <row r="551" spans="29:47" s="325" customFormat="1" ht="15">
      <c r="AC551" s="301"/>
      <c r="AD551" s="301"/>
      <c r="AG551" s="301"/>
      <c r="AH551" s="301"/>
      <c r="AK551" s="301"/>
      <c r="AL551" s="301"/>
      <c r="AM551" s="301"/>
      <c r="AP551" s="301"/>
      <c r="AQ551" s="301"/>
      <c r="AT551" s="301"/>
      <c r="AU551" s="301"/>
    </row>
    <row r="552" spans="29:47" s="325" customFormat="1" ht="15">
      <c r="AC552" s="301"/>
      <c r="AD552" s="301"/>
      <c r="AG552" s="301"/>
      <c r="AH552" s="301"/>
      <c r="AK552" s="301"/>
      <c r="AL552" s="301"/>
      <c r="AM552" s="301"/>
      <c r="AP552" s="301"/>
      <c r="AQ552" s="301"/>
      <c r="AT552" s="301"/>
      <c r="AU552" s="301"/>
    </row>
    <row r="553" spans="29:47" s="325" customFormat="1" ht="15">
      <c r="AC553" s="301"/>
      <c r="AD553" s="301"/>
      <c r="AG553" s="301"/>
      <c r="AH553" s="301"/>
      <c r="AK553" s="301"/>
      <c r="AL553" s="301"/>
      <c r="AM553" s="301"/>
      <c r="AP553" s="301"/>
      <c r="AQ553" s="301"/>
      <c r="AT553" s="301"/>
      <c r="AU553" s="301"/>
    </row>
    <row r="554" spans="29:47" s="325" customFormat="1" ht="15">
      <c r="AC554" s="301"/>
      <c r="AD554" s="301"/>
      <c r="AG554" s="301"/>
      <c r="AH554" s="301"/>
      <c r="AK554" s="301"/>
      <c r="AL554" s="301"/>
      <c r="AM554" s="301"/>
      <c r="AP554" s="301"/>
      <c r="AQ554" s="301"/>
      <c r="AT554" s="301"/>
      <c r="AU554" s="301"/>
    </row>
    <row r="555" spans="29:47" s="325" customFormat="1" ht="15">
      <c r="AC555" s="301"/>
      <c r="AD555" s="301"/>
      <c r="AG555" s="301"/>
      <c r="AH555" s="301"/>
      <c r="AK555" s="301"/>
      <c r="AL555" s="301"/>
      <c r="AM555" s="301"/>
      <c r="AP555" s="301"/>
      <c r="AQ555" s="301"/>
      <c r="AT555" s="301"/>
      <c r="AU555" s="301"/>
    </row>
    <row r="556" spans="29:47" s="325" customFormat="1" ht="15">
      <c r="AC556" s="301"/>
      <c r="AD556" s="301"/>
      <c r="AG556" s="301"/>
      <c r="AH556" s="301"/>
      <c r="AK556" s="301"/>
      <c r="AL556" s="301"/>
      <c r="AM556" s="301"/>
      <c r="AP556" s="301"/>
      <c r="AQ556" s="301"/>
      <c r="AT556" s="301"/>
      <c r="AU556" s="301"/>
    </row>
    <row r="557" spans="29:47" s="325" customFormat="1" ht="15">
      <c r="AC557" s="301"/>
      <c r="AD557" s="301"/>
      <c r="AG557" s="301"/>
      <c r="AH557" s="301"/>
      <c r="AK557" s="301"/>
      <c r="AL557" s="301"/>
      <c r="AM557" s="301"/>
      <c r="AP557" s="301"/>
      <c r="AQ557" s="301"/>
      <c r="AT557" s="301"/>
      <c r="AU557" s="301"/>
    </row>
    <row r="558" spans="29:47" s="325" customFormat="1" ht="15">
      <c r="AC558" s="301"/>
      <c r="AD558" s="301"/>
      <c r="AG558" s="301"/>
      <c r="AH558" s="301"/>
      <c r="AK558" s="301"/>
      <c r="AL558" s="301"/>
      <c r="AM558" s="301"/>
      <c r="AP558" s="301"/>
      <c r="AQ558" s="301"/>
      <c r="AT558" s="301"/>
      <c r="AU558" s="301"/>
    </row>
    <row r="559" spans="29:47" s="325" customFormat="1" ht="15">
      <c r="AC559" s="301"/>
      <c r="AD559" s="301"/>
      <c r="AG559" s="301"/>
      <c r="AH559" s="301"/>
      <c r="AK559" s="301"/>
      <c r="AL559" s="301"/>
      <c r="AM559" s="301"/>
      <c r="AP559" s="301"/>
      <c r="AQ559" s="301"/>
      <c r="AT559" s="301"/>
      <c r="AU559" s="301"/>
    </row>
    <row r="560" spans="29:47" s="325" customFormat="1" ht="15">
      <c r="AC560" s="301"/>
      <c r="AD560" s="301"/>
      <c r="AG560" s="301"/>
      <c r="AH560" s="301"/>
      <c r="AK560" s="301"/>
      <c r="AL560" s="301"/>
      <c r="AM560" s="301"/>
      <c r="AP560" s="301"/>
      <c r="AQ560" s="301"/>
      <c r="AT560" s="301"/>
      <c r="AU560" s="301"/>
    </row>
    <row r="561" spans="29:47" s="325" customFormat="1" ht="15">
      <c r="AC561" s="301"/>
      <c r="AD561" s="301"/>
      <c r="AG561" s="301"/>
      <c r="AH561" s="301"/>
      <c r="AK561" s="301"/>
      <c r="AL561" s="301"/>
      <c r="AM561" s="301"/>
      <c r="AP561" s="301"/>
      <c r="AQ561" s="301"/>
      <c r="AT561" s="301"/>
      <c r="AU561" s="301"/>
    </row>
    <row r="562" spans="29:47" s="325" customFormat="1" ht="15">
      <c r="AC562" s="301"/>
      <c r="AD562" s="301"/>
      <c r="AG562" s="301"/>
      <c r="AH562" s="301"/>
      <c r="AK562" s="301"/>
      <c r="AL562" s="301"/>
      <c r="AM562" s="301"/>
      <c r="AP562" s="301"/>
      <c r="AQ562" s="301"/>
      <c r="AT562" s="301"/>
      <c r="AU562" s="301"/>
    </row>
    <row r="563" spans="29:47" s="325" customFormat="1" ht="15">
      <c r="AC563" s="301"/>
      <c r="AD563" s="301"/>
      <c r="AG563" s="301"/>
      <c r="AH563" s="301"/>
      <c r="AK563" s="301"/>
      <c r="AL563" s="301"/>
      <c r="AM563" s="301"/>
      <c r="AP563" s="301"/>
      <c r="AQ563" s="301"/>
      <c r="AT563" s="301"/>
      <c r="AU563" s="301"/>
    </row>
    <row r="564" spans="29:47" s="325" customFormat="1" ht="15">
      <c r="AC564" s="301"/>
      <c r="AD564" s="301"/>
      <c r="AG564" s="301"/>
      <c r="AH564" s="301"/>
      <c r="AK564" s="301"/>
      <c r="AL564" s="301"/>
      <c r="AM564" s="301"/>
      <c r="AP564" s="301"/>
      <c r="AQ564" s="301"/>
      <c r="AT564" s="301"/>
      <c r="AU564" s="301"/>
    </row>
    <row r="565" spans="29:47" s="325" customFormat="1" ht="15">
      <c r="AC565" s="301"/>
      <c r="AD565" s="301"/>
      <c r="AG565" s="301"/>
      <c r="AH565" s="301"/>
      <c r="AK565" s="301"/>
      <c r="AL565" s="301"/>
      <c r="AM565" s="301"/>
      <c r="AP565" s="301"/>
      <c r="AQ565" s="301"/>
      <c r="AT565" s="301"/>
      <c r="AU565" s="301"/>
    </row>
    <row r="566" spans="29:47" s="325" customFormat="1" ht="15">
      <c r="AC566" s="301"/>
      <c r="AD566" s="301"/>
      <c r="AG566" s="301"/>
      <c r="AH566" s="301"/>
      <c r="AK566" s="301"/>
      <c r="AL566" s="301"/>
      <c r="AM566" s="301"/>
      <c r="AP566" s="301"/>
      <c r="AQ566" s="301"/>
      <c r="AT566" s="301"/>
      <c r="AU566" s="301"/>
    </row>
    <row r="567" spans="29:47" s="325" customFormat="1" ht="15">
      <c r="AC567" s="301"/>
      <c r="AD567" s="301"/>
      <c r="AG567" s="301"/>
      <c r="AH567" s="301"/>
      <c r="AK567" s="301"/>
      <c r="AL567" s="301"/>
      <c r="AM567" s="301"/>
      <c r="AP567" s="301"/>
      <c r="AQ567" s="301"/>
      <c r="AT567" s="301"/>
      <c r="AU567" s="301"/>
    </row>
    <row r="568" spans="29:47" s="325" customFormat="1" ht="15">
      <c r="AC568" s="301"/>
      <c r="AD568" s="301"/>
      <c r="AG568" s="301"/>
      <c r="AH568" s="301"/>
      <c r="AK568" s="301"/>
      <c r="AL568" s="301"/>
      <c r="AM568" s="301"/>
      <c r="AP568" s="301"/>
      <c r="AQ568" s="301"/>
      <c r="AT568" s="301"/>
      <c r="AU568" s="301"/>
    </row>
    <row r="569" spans="29:47" s="325" customFormat="1" ht="15">
      <c r="AC569" s="301"/>
      <c r="AD569" s="301"/>
      <c r="AG569" s="301"/>
      <c r="AH569" s="301"/>
      <c r="AK569" s="301"/>
      <c r="AL569" s="301"/>
      <c r="AM569" s="301"/>
      <c r="AP569" s="301"/>
      <c r="AQ569" s="301"/>
      <c r="AT569" s="301"/>
      <c r="AU569" s="301"/>
    </row>
    <row r="570" spans="29:47" s="325" customFormat="1" ht="15">
      <c r="AC570" s="301"/>
      <c r="AD570" s="301"/>
      <c r="AG570" s="301"/>
      <c r="AH570" s="301"/>
      <c r="AK570" s="301"/>
      <c r="AL570" s="301"/>
      <c r="AM570" s="301"/>
      <c r="AP570" s="301"/>
      <c r="AQ570" s="301"/>
      <c r="AT570" s="301"/>
      <c r="AU570" s="301"/>
    </row>
    <row r="571" spans="29:47" s="325" customFormat="1" ht="15">
      <c r="AC571" s="301"/>
      <c r="AD571" s="301"/>
      <c r="AG571" s="301"/>
      <c r="AH571" s="301"/>
      <c r="AK571" s="301"/>
      <c r="AL571" s="301"/>
      <c r="AM571" s="301"/>
      <c r="AP571" s="301"/>
      <c r="AQ571" s="301"/>
      <c r="AT571" s="301"/>
      <c r="AU571" s="301"/>
    </row>
    <row r="572" spans="29:47" s="325" customFormat="1" ht="15">
      <c r="AC572" s="301"/>
      <c r="AD572" s="301"/>
      <c r="AG572" s="301"/>
      <c r="AH572" s="301"/>
      <c r="AK572" s="301"/>
      <c r="AL572" s="301"/>
      <c r="AM572" s="301"/>
      <c r="AP572" s="301"/>
      <c r="AQ572" s="301"/>
      <c r="AT572" s="301"/>
      <c r="AU572" s="301"/>
    </row>
    <row r="573" spans="29:47" s="325" customFormat="1" ht="15">
      <c r="AC573" s="301"/>
      <c r="AD573" s="301"/>
      <c r="AG573" s="301"/>
      <c r="AH573" s="301"/>
      <c r="AK573" s="301"/>
      <c r="AL573" s="301"/>
      <c r="AM573" s="301"/>
      <c r="AP573" s="301"/>
      <c r="AQ573" s="301"/>
      <c r="AT573" s="301"/>
      <c r="AU573" s="301"/>
    </row>
    <row r="574" spans="29:47" s="325" customFormat="1" ht="15">
      <c r="AC574" s="301"/>
      <c r="AD574" s="301"/>
      <c r="AG574" s="301"/>
      <c r="AH574" s="301"/>
      <c r="AK574" s="301"/>
      <c r="AL574" s="301"/>
      <c r="AM574" s="301"/>
      <c r="AP574" s="301"/>
      <c r="AQ574" s="301"/>
      <c r="AT574" s="301"/>
      <c r="AU574" s="301"/>
    </row>
    <row r="575" spans="29:47" s="325" customFormat="1" ht="15">
      <c r="AC575" s="301"/>
      <c r="AD575" s="301"/>
      <c r="AG575" s="301"/>
      <c r="AH575" s="301"/>
      <c r="AK575" s="301"/>
      <c r="AL575" s="301"/>
      <c r="AM575" s="301"/>
      <c r="AP575" s="301"/>
      <c r="AQ575" s="301"/>
      <c r="AT575" s="301"/>
      <c r="AU575" s="301"/>
    </row>
    <row r="576" spans="29:47" s="325" customFormat="1" ht="15">
      <c r="AC576" s="301"/>
      <c r="AD576" s="301"/>
      <c r="AG576" s="301"/>
      <c r="AH576" s="301"/>
      <c r="AK576" s="301"/>
      <c r="AL576" s="301"/>
      <c r="AM576" s="301"/>
      <c r="AP576" s="301"/>
      <c r="AQ576" s="301"/>
      <c r="AT576" s="301"/>
      <c r="AU576" s="301"/>
    </row>
    <row r="577" spans="29:47" s="325" customFormat="1" ht="15">
      <c r="AC577" s="301"/>
      <c r="AD577" s="301"/>
      <c r="AG577" s="301"/>
      <c r="AH577" s="301"/>
      <c r="AK577" s="301"/>
      <c r="AL577" s="301"/>
      <c r="AM577" s="301"/>
      <c r="AP577" s="301"/>
      <c r="AQ577" s="301"/>
      <c r="AT577" s="301"/>
      <c r="AU577" s="301"/>
    </row>
    <row r="578" spans="29:47" s="325" customFormat="1" ht="15">
      <c r="AC578" s="301"/>
      <c r="AD578" s="301"/>
      <c r="AG578" s="301"/>
      <c r="AH578" s="301"/>
      <c r="AK578" s="301"/>
      <c r="AL578" s="301"/>
      <c r="AM578" s="301"/>
      <c r="AP578" s="301"/>
      <c r="AQ578" s="301"/>
      <c r="AT578" s="301"/>
      <c r="AU578" s="301"/>
    </row>
    <row r="579" spans="29:47" s="325" customFormat="1" ht="15">
      <c r="AC579" s="301"/>
      <c r="AD579" s="301"/>
      <c r="AG579" s="301"/>
      <c r="AH579" s="301"/>
      <c r="AK579" s="301"/>
      <c r="AL579" s="301"/>
      <c r="AM579" s="301"/>
      <c r="AP579" s="301"/>
      <c r="AQ579" s="301"/>
      <c r="AT579" s="301"/>
      <c r="AU579" s="301"/>
    </row>
    <row r="580" spans="29:47" s="325" customFormat="1" ht="15">
      <c r="AC580" s="301"/>
      <c r="AD580" s="301"/>
      <c r="AG580" s="301"/>
      <c r="AH580" s="301"/>
      <c r="AK580" s="301"/>
      <c r="AL580" s="301"/>
      <c r="AM580" s="301"/>
      <c r="AP580" s="301"/>
      <c r="AQ580" s="301"/>
      <c r="AT580" s="301"/>
      <c r="AU580" s="301"/>
    </row>
    <row r="581" spans="29:47" s="325" customFormat="1" ht="15">
      <c r="AC581" s="301"/>
      <c r="AD581" s="301"/>
      <c r="AG581" s="301"/>
      <c r="AH581" s="301"/>
      <c r="AK581" s="301"/>
      <c r="AL581" s="301"/>
      <c r="AM581" s="301"/>
      <c r="AP581" s="301"/>
      <c r="AQ581" s="301"/>
      <c r="AT581" s="301"/>
      <c r="AU581" s="301"/>
    </row>
    <row r="582" spans="29:47" s="325" customFormat="1" ht="15">
      <c r="AC582" s="301"/>
      <c r="AD582" s="301"/>
      <c r="AG582" s="301"/>
      <c r="AH582" s="301"/>
      <c r="AK582" s="301"/>
      <c r="AL582" s="301"/>
      <c r="AM582" s="301"/>
      <c r="AP582" s="301"/>
      <c r="AQ582" s="301"/>
      <c r="AT582" s="301"/>
      <c r="AU582" s="301"/>
    </row>
    <row r="583" spans="29:47" s="325" customFormat="1" ht="15">
      <c r="AC583" s="301"/>
      <c r="AD583" s="301"/>
      <c r="AG583" s="301"/>
      <c r="AH583" s="301"/>
      <c r="AK583" s="301"/>
      <c r="AL583" s="301"/>
      <c r="AM583" s="301"/>
      <c r="AP583" s="301"/>
      <c r="AQ583" s="301"/>
      <c r="AT583" s="301"/>
      <c r="AU583" s="301"/>
    </row>
    <row r="584" spans="29:47" s="325" customFormat="1" ht="15">
      <c r="AC584" s="301"/>
      <c r="AD584" s="301"/>
      <c r="AG584" s="301"/>
      <c r="AH584" s="301"/>
      <c r="AK584" s="301"/>
      <c r="AL584" s="301"/>
      <c r="AM584" s="301"/>
      <c r="AP584" s="301"/>
      <c r="AQ584" s="301"/>
      <c r="AT584" s="301"/>
      <c r="AU584" s="301"/>
    </row>
    <row r="585" spans="29:47" s="325" customFormat="1" ht="15">
      <c r="AC585" s="301"/>
      <c r="AD585" s="301"/>
      <c r="AG585" s="301"/>
      <c r="AH585" s="301"/>
      <c r="AK585" s="301"/>
      <c r="AL585" s="301"/>
      <c r="AM585" s="301"/>
      <c r="AP585" s="301"/>
      <c r="AQ585" s="301"/>
      <c r="AT585" s="301"/>
      <c r="AU585" s="301"/>
    </row>
    <row r="586" spans="29:47" s="325" customFormat="1" ht="15">
      <c r="AC586" s="301"/>
      <c r="AD586" s="301"/>
      <c r="AG586" s="301"/>
      <c r="AH586" s="301"/>
      <c r="AK586" s="301"/>
      <c r="AL586" s="301"/>
      <c r="AM586" s="301"/>
      <c r="AP586" s="301"/>
      <c r="AQ586" s="301"/>
      <c r="AT586" s="301"/>
      <c r="AU586" s="301"/>
    </row>
    <row r="587" spans="29:47" s="325" customFormat="1" ht="15">
      <c r="AC587" s="301"/>
      <c r="AD587" s="301"/>
      <c r="AG587" s="301"/>
      <c r="AH587" s="301"/>
      <c r="AK587" s="301"/>
      <c r="AL587" s="301"/>
      <c r="AM587" s="301"/>
      <c r="AP587" s="301"/>
      <c r="AQ587" s="301"/>
      <c r="AT587" s="301"/>
      <c r="AU587" s="301"/>
    </row>
    <row r="588" spans="29:47" s="325" customFormat="1" ht="15">
      <c r="AC588" s="301"/>
      <c r="AD588" s="301"/>
      <c r="AG588" s="301"/>
      <c r="AH588" s="301"/>
      <c r="AK588" s="301"/>
      <c r="AL588" s="301"/>
      <c r="AM588" s="301"/>
      <c r="AP588" s="301"/>
      <c r="AQ588" s="301"/>
      <c r="AT588" s="301"/>
      <c r="AU588" s="301"/>
    </row>
    <row r="589" spans="29:47" s="325" customFormat="1" ht="15">
      <c r="AC589" s="301"/>
      <c r="AD589" s="301"/>
      <c r="AG589" s="301"/>
      <c r="AH589" s="301"/>
      <c r="AK589" s="301"/>
      <c r="AL589" s="301"/>
      <c r="AM589" s="301"/>
      <c r="AP589" s="301"/>
      <c r="AQ589" s="301"/>
      <c r="AT589" s="301"/>
      <c r="AU589" s="301"/>
    </row>
    <row r="590" spans="29:47" s="325" customFormat="1" ht="15">
      <c r="AC590" s="301"/>
      <c r="AD590" s="301"/>
      <c r="AG590" s="301"/>
      <c r="AH590" s="301"/>
      <c r="AK590" s="301"/>
      <c r="AL590" s="301"/>
      <c r="AM590" s="301"/>
      <c r="AP590" s="301"/>
      <c r="AQ590" s="301"/>
      <c r="AT590" s="301"/>
      <c r="AU590" s="301"/>
    </row>
    <row r="591" spans="29:47" s="325" customFormat="1" ht="15">
      <c r="AC591" s="301"/>
      <c r="AD591" s="301"/>
      <c r="AG591" s="301"/>
      <c r="AH591" s="301"/>
      <c r="AK591" s="301"/>
      <c r="AL591" s="301"/>
      <c r="AM591" s="301"/>
      <c r="AP591" s="301"/>
      <c r="AQ591" s="301"/>
      <c r="AT591" s="301"/>
      <c r="AU591" s="301"/>
    </row>
    <row r="592" spans="29:47" s="325" customFormat="1" ht="15">
      <c r="AC592" s="301"/>
      <c r="AD592" s="301"/>
      <c r="AG592" s="301"/>
      <c r="AH592" s="301"/>
      <c r="AK592" s="301"/>
      <c r="AL592" s="301"/>
      <c r="AM592" s="301"/>
      <c r="AP592" s="301"/>
      <c r="AQ592" s="301"/>
      <c r="AT592" s="301"/>
      <c r="AU592" s="301"/>
    </row>
    <row r="593" spans="29:47" s="325" customFormat="1" ht="15">
      <c r="AC593" s="301"/>
      <c r="AD593" s="301"/>
      <c r="AG593" s="301"/>
      <c r="AH593" s="301"/>
      <c r="AK593" s="301"/>
      <c r="AL593" s="301"/>
      <c r="AM593" s="301"/>
      <c r="AP593" s="301"/>
      <c r="AQ593" s="301"/>
      <c r="AT593" s="301"/>
      <c r="AU593" s="301"/>
    </row>
    <row r="594" spans="29:47" s="325" customFormat="1" ht="15">
      <c r="AC594" s="301"/>
      <c r="AD594" s="301"/>
      <c r="AG594" s="301"/>
      <c r="AH594" s="301"/>
      <c r="AK594" s="301"/>
      <c r="AL594" s="301"/>
      <c r="AM594" s="301"/>
      <c r="AP594" s="301"/>
      <c r="AQ594" s="301"/>
      <c r="AT594" s="301"/>
      <c r="AU594" s="301"/>
    </row>
    <row r="595" spans="29:47" s="325" customFormat="1" ht="15">
      <c r="AC595" s="301"/>
      <c r="AD595" s="301"/>
      <c r="AG595" s="301"/>
      <c r="AH595" s="301"/>
      <c r="AK595" s="301"/>
      <c r="AL595" s="301"/>
      <c r="AM595" s="301"/>
      <c r="AP595" s="301"/>
      <c r="AQ595" s="301"/>
      <c r="AT595" s="301"/>
      <c r="AU595" s="301"/>
    </row>
    <row r="596" spans="29:47" s="325" customFormat="1" ht="15">
      <c r="AC596" s="301"/>
      <c r="AD596" s="301"/>
      <c r="AG596" s="301"/>
      <c r="AH596" s="301"/>
      <c r="AK596" s="301"/>
      <c r="AL596" s="301"/>
      <c r="AM596" s="301"/>
      <c r="AP596" s="301"/>
      <c r="AQ596" s="301"/>
      <c r="AT596" s="301"/>
      <c r="AU596" s="301"/>
    </row>
    <row r="597" spans="29:47" s="325" customFormat="1" ht="15">
      <c r="AC597" s="301"/>
      <c r="AD597" s="301"/>
      <c r="AG597" s="301"/>
      <c r="AH597" s="301"/>
      <c r="AK597" s="301"/>
      <c r="AL597" s="301"/>
      <c r="AM597" s="301"/>
      <c r="AP597" s="301"/>
      <c r="AQ597" s="301"/>
      <c r="AT597" s="301"/>
      <c r="AU597" s="301"/>
    </row>
    <row r="598" spans="29:47" s="325" customFormat="1" ht="15">
      <c r="AC598" s="301"/>
      <c r="AD598" s="301"/>
      <c r="AG598" s="301"/>
      <c r="AH598" s="301"/>
      <c r="AK598" s="301"/>
      <c r="AL598" s="301"/>
      <c r="AM598" s="301"/>
      <c r="AP598" s="301"/>
      <c r="AQ598" s="301"/>
      <c r="AT598" s="301"/>
      <c r="AU598" s="301"/>
    </row>
    <row r="599" spans="29:47" s="325" customFormat="1" ht="15">
      <c r="AC599" s="301"/>
      <c r="AD599" s="301"/>
      <c r="AG599" s="301"/>
      <c r="AH599" s="301"/>
      <c r="AK599" s="301"/>
      <c r="AL599" s="301"/>
      <c r="AM599" s="301"/>
      <c r="AP599" s="301"/>
      <c r="AQ599" s="301"/>
      <c r="AT599" s="301"/>
      <c r="AU599" s="301"/>
    </row>
    <row r="600" spans="29:47" s="325" customFormat="1" ht="15">
      <c r="AC600" s="301"/>
      <c r="AD600" s="301"/>
      <c r="AG600" s="301"/>
      <c r="AH600" s="301"/>
      <c r="AK600" s="301"/>
      <c r="AL600" s="301"/>
      <c r="AM600" s="301"/>
      <c r="AP600" s="301"/>
      <c r="AQ600" s="301"/>
      <c r="AT600" s="301"/>
      <c r="AU600" s="301"/>
    </row>
    <row r="601" spans="29:47" s="325" customFormat="1" ht="15">
      <c r="AC601" s="301"/>
      <c r="AD601" s="301"/>
      <c r="AG601" s="301"/>
      <c r="AH601" s="301"/>
      <c r="AK601" s="301"/>
      <c r="AL601" s="301"/>
      <c r="AM601" s="301"/>
      <c r="AP601" s="301"/>
      <c r="AQ601" s="301"/>
      <c r="AT601" s="301"/>
      <c r="AU601" s="301"/>
    </row>
    <row r="602" spans="29:47" s="325" customFormat="1" ht="15">
      <c r="AC602" s="301"/>
      <c r="AD602" s="301"/>
      <c r="AG602" s="301"/>
      <c r="AH602" s="301"/>
      <c r="AK602" s="301"/>
      <c r="AL602" s="301"/>
      <c r="AM602" s="301"/>
      <c r="AP602" s="301"/>
      <c r="AQ602" s="301"/>
      <c r="AT602" s="301"/>
      <c r="AU602" s="301"/>
    </row>
    <row r="603" spans="29:47" s="325" customFormat="1" ht="15">
      <c r="AC603" s="301"/>
      <c r="AD603" s="301"/>
      <c r="AG603" s="301"/>
      <c r="AH603" s="301"/>
      <c r="AK603" s="301"/>
      <c r="AL603" s="301"/>
      <c r="AM603" s="301"/>
      <c r="AP603" s="301"/>
      <c r="AQ603" s="301"/>
      <c r="AT603" s="301"/>
      <c r="AU603" s="301"/>
    </row>
    <row r="604" spans="29:47" s="325" customFormat="1" ht="15">
      <c r="AC604" s="301"/>
      <c r="AD604" s="301"/>
      <c r="AG604" s="301"/>
      <c r="AH604" s="301"/>
      <c r="AK604" s="301"/>
      <c r="AL604" s="301"/>
      <c r="AM604" s="301"/>
      <c r="AP604" s="301"/>
      <c r="AQ604" s="301"/>
      <c r="AT604" s="301"/>
      <c r="AU604" s="301"/>
    </row>
    <row r="605" spans="29:47" s="325" customFormat="1" ht="15">
      <c r="AC605" s="301"/>
      <c r="AD605" s="301"/>
      <c r="AG605" s="301"/>
      <c r="AH605" s="301"/>
      <c r="AK605" s="301"/>
      <c r="AL605" s="301"/>
      <c r="AM605" s="301"/>
      <c r="AP605" s="301"/>
      <c r="AQ605" s="301"/>
      <c r="AT605" s="301"/>
      <c r="AU605" s="301"/>
    </row>
    <row r="606" spans="29:47" s="325" customFormat="1" ht="15">
      <c r="AC606" s="301"/>
      <c r="AD606" s="301"/>
      <c r="AG606" s="301"/>
      <c r="AH606" s="301"/>
      <c r="AK606" s="301"/>
      <c r="AL606" s="301"/>
      <c r="AM606" s="301"/>
      <c r="AP606" s="301"/>
      <c r="AQ606" s="301"/>
      <c r="AT606" s="301"/>
      <c r="AU606" s="301"/>
    </row>
    <row r="607" spans="29:47" s="325" customFormat="1" ht="15">
      <c r="AC607" s="301"/>
      <c r="AD607" s="301"/>
      <c r="AG607" s="301"/>
      <c r="AH607" s="301"/>
      <c r="AK607" s="301"/>
      <c r="AL607" s="301"/>
      <c r="AM607" s="301"/>
      <c r="AP607" s="301"/>
      <c r="AQ607" s="301"/>
      <c r="AT607" s="301"/>
      <c r="AU607" s="301"/>
    </row>
    <row r="608" spans="29:47" s="325" customFormat="1" ht="15">
      <c r="AC608" s="301"/>
      <c r="AD608" s="301"/>
      <c r="AG608" s="301"/>
      <c r="AH608" s="301"/>
      <c r="AK608" s="301"/>
      <c r="AL608" s="301"/>
      <c r="AM608" s="301"/>
      <c r="AP608" s="301"/>
      <c r="AQ608" s="301"/>
      <c r="AT608" s="301"/>
      <c r="AU608" s="301"/>
    </row>
    <row r="609" spans="29:47" s="325" customFormat="1" ht="15">
      <c r="AC609" s="301"/>
      <c r="AD609" s="301"/>
      <c r="AG609" s="301"/>
      <c r="AH609" s="301"/>
      <c r="AK609" s="301"/>
      <c r="AL609" s="301"/>
      <c r="AM609" s="301"/>
      <c r="AP609" s="301"/>
      <c r="AQ609" s="301"/>
      <c r="AT609" s="301"/>
      <c r="AU609" s="301"/>
    </row>
    <row r="610" spans="29:47" s="325" customFormat="1" ht="15">
      <c r="AC610" s="301"/>
      <c r="AD610" s="301"/>
      <c r="AG610" s="301"/>
      <c r="AH610" s="301"/>
      <c r="AK610" s="301"/>
      <c r="AL610" s="301"/>
      <c r="AM610" s="301"/>
      <c r="AP610" s="301"/>
      <c r="AQ610" s="301"/>
      <c r="AT610" s="301"/>
      <c r="AU610" s="301"/>
    </row>
    <row r="611" spans="29:47" s="325" customFormat="1" ht="15">
      <c r="AC611" s="301"/>
      <c r="AD611" s="301"/>
      <c r="AG611" s="301"/>
      <c r="AH611" s="301"/>
      <c r="AK611" s="301"/>
      <c r="AL611" s="301"/>
      <c r="AM611" s="301"/>
      <c r="AP611" s="301"/>
      <c r="AQ611" s="301"/>
      <c r="AT611" s="301"/>
      <c r="AU611" s="301"/>
    </row>
    <row r="612" spans="29:47" s="325" customFormat="1" ht="15">
      <c r="AC612" s="301"/>
      <c r="AD612" s="301"/>
      <c r="AG612" s="301"/>
      <c r="AH612" s="301"/>
      <c r="AK612" s="301"/>
      <c r="AL612" s="301"/>
      <c r="AM612" s="301"/>
      <c r="AP612" s="301"/>
      <c r="AQ612" s="301"/>
      <c r="AT612" s="301"/>
      <c r="AU612" s="301"/>
    </row>
    <row r="613" spans="29:47" s="325" customFormat="1" ht="15">
      <c r="AC613" s="301"/>
      <c r="AD613" s="301"/>
      <c r="AG613" s="301"/>
      <c r="AH613" s="301"/>
      <c r="AK613" s="301"/>
      <c r="AL613" s="301"/>
      <c r="AM613" s="301"/>
      <c r="AP613" s="301"/>
      <c r="AQ613" s="301"/>
      <c r="AT613" s="301"/>
      <c r="AU613" s="301"/>
    </row>
    <row r="614" spans="29:47" s="325" customFormat="1" ht="15">
      <c r="AC614" s="301"/>
      <c r="AD614" s="301"/>
      <c r="AG614" s="301"/>
      <c r="AH614" s="301"/>
      <c r="AK614" s="301"/>
      <c r="AL614" s="301"/>
      <c r="AM614" s="301"/>
      <c r="AP614" s="301"/>
      <c r="AQ614" s="301"/>
      <c r="AT614" s="301"/>
      <c r="AU614" s="301"/>
    </row>
    <row r="615" spans="29:47" s="325" customFormat="1" ht="15">
      <c r="AC615" s="301"/>
      <c r="AD615" s="301"/>
      <c r="AG615" s="301"/>
      <c r="AH615" s="301"/>
      <c r="AK615" s="301"/>
      <c r="AL615" s="301"/>
      <c r="AM615" s="301"/>
      <c r="AP615" s="301"/>
      <c r="AQ615" s="301"/>
      <c r="AT615" s="301"/>
      <c r="AU615" s="301"/>
    </row>
    <row r="616" spans="29:47" s="325" customFormat="1" ht="15">
      <c r="AC616" s="301"/>
      <c r="AD616" s="301"/>
      <c r="AG616" s="301"/>
      <c r="AH616" s="301"/>
      <c r="AK616" s="301"/>
      <c r="AL616" s="301"/>
      <c r="AM616" s="301"/>
      <c r="AP616" s="301"/>
      <c r="AQ616" s="301"/>
      <c r="AT616" s="301"/>
      <c r="AU616" s="301"/>
    </row>
    <row r="617" spans="29:47" s="325" customFormat="1" ht="15">
      <c r="AC617" s="301"/>
      <c r="AD617" s="301"/>
      <c r="AG617" s="301"/>
      <c r="AH617" s="301"/>
      <c r="AK617" s="301"/>
      <c r="AL617" s="301"/>
      <c r="AM617" s="301"/>
      <c r="AP617" s="301"/>
      <c r="AQ617" s="301"/>
      <c r="AT617" s="301"/>
      <c r="AU617" s="301"/>
    </row>
    <row r="618" spans="29:47" s="325" customFormat="1" ht="15">
      <c r="AC618" s="301"/>
      <c r="AD618" s="301"/>
      <c r="AG618" s="301"/>
      <c r="AH618" s="301"/>
      <c r="AK618" s="301"/>
      <c r="AL618" s="301"/>
      <c r="AM618" s="301"/>
      <c r="AP618" s="301"/>
      <c r="AQ618" s="301"/>
      <c r="AT618" s="301"/>
      <c r="AU618" s="301"/>
    </row>
    <row r="619" spans="29:47" s="325" customFormat="1" ht="15">
      <c r="AC619" s="301"/>
      <c r="AD619" s="301"/>
      <c r="AG619" s="301"/>
      <c r="AH619" s="301"/>
      <c r="AK619" s="301"/>
      <c r="AL619" s="301"/>
      <c r="AM619" s="301"/>
      <c r="AP619" s="301"/>
      <c r="AQ619" s="301"/>
      <c r="AT619" s="301"/>
      <c r="AU619" s="301"/>
    </row>
    <row r="620" spans="29:47" s="325" customFormat="1" ht="15">
      <c r="AC620" s="301"/>
      <c r="AD620" s="301"/>
      <c r="AG620" s="301"/>
      <c r="AH620" s="301"/>
      <c r="AK620" s="301"/>
      <c r="AL620" s="301"/>
      <c r="AM620" s="301"/>
      <c r="AP620" s="301"/>
      <c r="AQ620" s="301"/>
      <c r="AT620" s="301"/>
      <c r="AU620" s="301"/>
    </row>
    <row r="621" spans="29:47" s="325" customFormat="1" ht="15">
      <c r="AC621" s="301"/>
      <c r="AD621" s="301"/>
      <c r="AG621" s="301"/>
      <c r="AH621" s="301"/>
      <c r="AK621" s="301"/>
      <c r="AL621" s="301"/>
      <c r="AM621" s="301"/>
      <c r="AP621" s="301"/>
      <c r="AQ621" s="301"/>
      <c r="AT621" s="301"/>
      <c r="AU621" s="301"/>
    </row>
    <row r="622" spans="29:47" s="325" customFormat="1" ht="15">
      <c r="AC622" s="301"/>
      <c r="AD622" s="301"/>
      <c r="AG622" s="301"/>
      <c r="AH622" s="301"/>
      <c r="AK622" s="301"/>
      <c r="AL622" s="301"/>
      <c r="AM622" s="301"/>
      <c r="AP622" s="301"/>
      <c r="AQ622" s="301"/>
      <c r="AT622" s="301"/>
      <c r="AU622" s="301"/>
    </row>
    <row r="623" spans="29:47" s="325" customFormat="1" ht="15">
      <c r="AC623" s="301"/>
      <c r="AD623" s="301"/>
      <c r="AG623" s="301"/>
      <c r="AH623" s="301"/>
      <c r="AK623" s="301"/>
      <c r="AL623" s="301"/>
      <c r="AM623" s="301"/>
      <c r="AP623" s="301"/>
      <c r="AQ623" s="301"/>
      <c r="AT623" s="301"/>
      <c r="AU623" s="301"/>
    </row>
    <row r="624" spans="29:47" s="325" customFormat="1" ht="15">
      <c r="AC624" s="301"/>
      <c r="AD624" s="301"/>
      <c r="AG624" s="301"/>
      <c r="AH624" s="301"/>
      <c r="AK624" s="301"/>
      <c r="AL624" s="301"/>
      <c r="AM624" s="301"/>
      <c r="AP624" s="301"/>
      <c r="AQ624" s="301"/>
      <c r="AT624" s="301"/>
      <c r="AU624" s="301"/>
    </row>
    <row r="625" spans="29:47" s="325" customFormat="1" ht="15">
      <c r="AC625" s="301"/>
      <c r="AD625" s="301"/>
      <c r="AG625" s="301"/>
      <c r="AH625" s="301"/>
      <c r="AK625" s="301"/>
      <c r="AL625" s="301"/>
      <c r="AM625" s="301"/>
      <c r="AP625" s="301"/>
      <c r="AQ625" s="301"/>
      <c r="AT625" s="301"/>
      <c r="AU625" s="301"/>
    </row>
    <row r="626" spans="29:47" s="325" customFormat="1" ht="15">
      <c r="AC626" s="301"/>
      <c r="AD626" s="301"/>
      <c r="AG626" s="301"/>
      <c r="AH626" s="301"/>
      <c r="AK626" s="301"/>
      <c r="AL626" s="301"/>
      <c r="AM626" s="301"/>
      <c r="AP626" s="301"/>
      <c r="AQ626" s="301"/>
      <c r="AT626" s="301"/>
      <c r="AU626" s="301"/>
    </row>
    <row r="627" spans="29:47" s="325" customFormat="1" ht="15">
      <c r="AC627" s="301"/>
      <c r="AD627" s="301"/>
      <c r="AG627" s="301"/>
      <c r="AH627" s="301"/>
      <c r="AK627" s="301"/>
      <c r="AL627" s="301"/>
      <c r="AM627" s="301"/>
      <c r="AP627" s="301"/>
      <c r="AQ627" s="301"/>
      <c r="AT627" s="301"/>
      <c r="AU627" s="301"/>
    </row>
    <row r="628" spans="29:47" s="325" customFormat="1" ht="15">
      <c r="AC628" s="301"/>
      <c r="AD628" s="301"/>
      <c r="AG628" s="301"/>
      <c r="AH628" s="301"/>
      <c r="AK628" s="301"/>
      <c r="AL628" s="301"/>
      <c r="AM628" s="301"/>
      <c r="AP628" s="301"/>
      <c r="AQ628" s="301"/>
      <c r="AT628" s="301"/>
      <c r="AU628" s="301"/>
    </row>
    <row r="629" spans="29:47" s="325" customFormat="1" ht="15">
      <c r="AC629" s="301"/>
      <c r="AD629" s="301"/>
      <c r="AG629" s="301"/>
      <c r="AH629" s="301"/>
      <c r="AK629" s="301"/>
      <c r="AL629" s="301"/>
      <c r="AM629" s="301"/>
      <c r="AP629" s="301"/>
      <c r="AQ629" s="301"/>
      <c r="AT629" s="301"/>
      <c r="AU629" s="301"/>
    </row>
    <row r="630" spans="29:47" s="325" customFormat="1" ht="15">
      <c r="AC630" s="301"/>
      <c r="AD630" s="301"/>
      <c r="AG630" s="301"/>
      <c r="AH630" s="301"/>
      <c r="AK630" s="301"/>
      <c r="AL630" s="301"/>
      <c r="AM630" s="301"/>
      <c r="AP630" s="301"/>
      <c r="AQ630" s="301"/>
      <c r="AT630" s="301"/>
      <c r="AU630" s="301"/>
    </row>
    <row r="631" spans="29:47" s="325" customFormat="1" ht="15">
      <c r="AC631" s="301"/>
      <c r="AD631" s="301"/>
      <c r="AG631" s="301"/>
      <c r="AH631" s="301"/>
      <c r="AK631" s="301"/>
      <c r="AL631" s="301"/>
      <c r="AM631" s="301"/>
      <c r="AP631" s="301"/>
      <c r="AQ631" s="301"/>
      <c r="AT631" s="301"/>
      <c r="AU631" s="301"/>
    </row>
    <row r="632" spans="29:47" s="325" customFormat="1" ht="15">
      <c r="AC632" s="301"/>
      <c r="AD632" s="301"/>
      <c r="AG632" s="301"/>
      <c r="AH632" s="301"/>
      <c r="AK632" s="301"/>
      <c r="AL632" s="301"/>
      <c r="AM632" s="301"/>
      <c r="AP632" s="301"/>
      <c r="AQ632" s="301"/>
      <c r="AT632" s="301"/>
      <c r="AU632" s="301"/>
    </row>
    <row r="633" spans="29:47" s="325" customFormat="1" ht="15">
      <c r="AC633" s="301"/>
      <c r="AD633" s="301"/>
      <c r="AG633" s="301"/>
      <c r="AH633" s="301"/>
      <c r="AK633" s="301"/>
      <c r="AL633" s="301"/>
      <c r="AM633" s="301"/>
      <c r="AP633" s="301"/>
      <c r="AQ633" s="301"/>
      <c r="AT633" s="301"/>
      <c r="AU633" s="301"/>
    </row>
    <row r="634" spans="29:47" s="325" customFormat="1" ht="15">
      <c r="AC634" s="301"/>
      <c r="AD634" s="301"/>
      <c r="AG634" s="301"/>
      <c r="AH634" s="301"/>
      <c r="AK634" s="301"/>
      <c r="AL634" s="301"/>
      <c r="AM634" s="301"/>
      <c r="AP634" s="301"/>
      <c r="AQ634" s="301"/>
      <c r="AT634" s="301"/>
      <c r="AU634" s="301"/>
    </row>
    <row r="635" spans="29:47" s="325" customFormat="1" ht="15">
      <c r="AC635" s="301"/>
      <c r="AD635" s="301"/>
      <c r="AG635" s="301"/>
      <c r="AH635" s="301"/>
      <c r="AK635" s="301"/>
      <c r="AL635" s="301"/>
      <c r="AM635" s="301"/>
      <c r="AP635" s="301"/>
      <c r="AQ635" s="301"/>
      <c r="AT635" s="301"/>
      <c r="AU635" s="301"/>
    </row>
    <row r="636" spans="29:47" s="325" customFormat="1" ht="15">
      <c r="AC636" s="301"/>
      <c r="AD636" s="301"/>
      <c r="AG636" s="301"/>
      <c r="AH636" s="301"/>
      <c r="AK636" s="301"/>
      <c r="AL636" s="301"/>
      <c r="AM636" s="301"/>
      <c r="AP636" s="301"/>
      <c r="AQ636" s="301"/>
      <c r="AT636" s="301"/>
      <c r="AU636" s="301"/>
    </row>
    <row r="637" spans="29:47" s="325" customFormat="1" ht="15">
      <c r="AC637" s="301"/>
      <c r="AD637" s="301"/>
      <c r="AG637" s="301"/>
      <c r="AH637" s="301"/>
      <c r="AK637" s="301"/>
      <c r="AL637" s="301"/>
      <c r="AM637" s="301"/>
      <c r="AP637" s="301"/>
      <c r="AQ637" s="301"/>
      <c r="AT637" s="301"/>
      <c r="AU637" s="301"/>
    </row>
    <row r="638" spans="29:47" s="325" customFormat="1" ht="15">
      <c r="AC638" s="301"/>
      <c r="AD638" s="301"/>
      <c r="AG638" s="301"/>
      <c r="AH638" s="301"/>
      <c r="AK638" s="301"/>
      <c r="AL638" s="301"/>
      <c r="AM638" s="301"/>
      <c r="AP638" s="301"/>
      <c r="AQ638" s="301"/>
      <c r="AT638" s="301"/>
      <c r="AU638" s="301"/>
    </row>
    <row r="639" spans="29:47" s="325" customFormat="1" ht="15">
      <c r="AC639" s="301"/>
      <c r="AD639" s="301"/>
      <c r="AG639" s="301"/>
      <c r="AH639" s="301"/>
      <c r="AK639" s="301"/>
      <c r="AL639" s="301"/>
      <c r="AM639" s="301"/>
      <c r="AP639" s="301"/>
      <c r="AQ639" s="301"/>
      <c r="AT639" s="301"/>
      <c r="AU639" s="301"/>
    </row>
    <row r="640" spans="29:47" s="325" customFormat="1" ht="15">
      <c r="AC640" s="301"/>
      <c r="AD640" s="301"/>
      <c r="AG640" s="301"/>
      <c r="AH640" s="301"/>
      <c r="AK640" s="301"/>
      <c r="AL640" s="301"/>
      <c r="AM640" s="301"/>
      <c r="AP640" s="301"/>
      <c r="AQ640" s="301"/>
      <c r="AT640" s="301"/>
      <c r="AU640" s="301"/>
    </row>
    <row r="641" spans="29:47" s="325" customFormat="1" ht="15">
      <c r="AC641" s="301"/>
      <c r="AD641" s="301"/>
      <c r="AG641" s="301"/>
      <c r="AH641" s="301"/>
      <c r="AK641" s="301"/>
      <c r="AL641" s="301"/>
      <c r="AM641" s="301"/>
      <c r="AP641" s="301"/>
      <c r="AQ641" s="301"/>
      <c r="AT641" s="301"/>
      <c r="AU641" s="301"/>
    </row>
    <row r="642" spans="29:47" s="325" customFormat="1" ht="15">
      <c r="AC642" s="301"/>
      <c r="AD642" s="301"/>
      <c r="AG642" s="301"/>
      <c r="AH642" s="301"/>
      <c r="AK642" s="301"/>
      <c r="AL642" s="301"/>
      <c r="AM642" s="301"/>
      <c r="AP642" s="301"/>
      <c r="AQ642" s="301"/>
      <c r="AT642" s="301"/>
      <c r="AU642" s="301"/>
    </row>
    <row r="643" spans="29:47" s="325" customFormat="1" ht="15">
      <c r="AC643" s="301"/>
      <c r="AD643" s="301"/>
      <c r="AG643" s="301"/>
      <c r="AH643" s="301"/>
      <c r="AK643" s="301"/>
      <c r="AL643" s="301"/>
      <c r="AM643" s="301"/>
      <c r="AP643" s="301"/>
      <c r="AQ643" s="301"/>
      <c r="AT643" s="301"/>
      <c r="AU643" s="301"/>
    </row>
    <row r="644" spans="29:47" s="325" customFormat="1" ht="15">
      <c r="AC644" s="301"/>
      <c r="AD644" s="301"/>
      <c r="AG644" s="301"/>
      <c r="AH644" s="301"/>
      <c r="AK644" s="301"/>
      <c r="AL644" s="301"/>
      <c r="AM644" s="301"/>
      <c r="AP644" s="301"/>
      <c r="AQ644" s="301"/>
      <c r="AT644" s="301"/>
      <c r="AU644" s="301"/>
    </row>
    <row r="645" spans="29:47" s="325" customFormat="1" ht="15">
      <c r="AC645" s="301"/>
      <c r="AD645" s="301"/>
      <c r="AG645" s="301"/>
      <c r="AH645" s="301"/>
      <c r="AK645" s="301"/>
      <c r="AL645" s="301"/>
      <c r="AM645" s="301"/>
      <c r="AP645" s="301"/>
      <c r="AQ645" s="301"/>
      <c r="AT645" s="301"/>
      <c r="AU645" s="301"/>
    </row>
    <row r="646" spans="29:47" s="325" customFormat="1" ht="15">
      <c r="AC646" s="301"/>
      <c r="AD646" s="301"/>
      <c r="AG646" s="301"/>
      <c r="AH646" s="301"/>
      <c r="AK646" s="301"/>
      <c r="AL646" s="301"/>
      <c r="AM646" s="301"/>
      <c r="AP646" s="301"/>
      <c r="AQ646" s="301"/>
      <c r="AT646" s="301"/>
      <c r="AU646" s="301"/>
    </row>
    <row r="647" spans="29:47" s="325" customFormat="1" ht="15">
      <c r="AC647" s="301"/>
      <c r="AD647" s="301"/>
      <c r="AG647" s="301"/>
      <c r="AH647" s="301"/>
      <c r="AK647" s="301"/>
      <c r="AL647" s="301"/>
      <c r="AM647" s="301"/>
      <c r="AP647" s="301"/>
      <c r="AQ647" s="301"/>
      <c r="AT647" s="301"/>
      <c r="AU647" s="301"/>
    </row>
    <row r="648" spans="29:47" s="325" customFormat="1" ht="15">
      <c r="AC648" s="301"/>
      <c r="AD648" s="301"/>
      <c r="AG648" s="301"/>
      <c r="AH648" s="301"/>
      <c r="AK648" s="301"/>
      <c r="AL648" s="301"/>
      <c r="AM648" s="301"/>
      <c r="AP648" s="301"/>
      <c r="AQ648" s="301"/>
      <c r="AT648" s="301"/>
      <c r="AU648" s="301"/>
    </row>
    <row r="649" spans="29:47" s="325" customFormat="1" ht="15">
      <c r="AC649" s="301"/>
      <c r="AD649" s="301"/>
      <c r="AG649" s="301"/>
      <c r="AH649" s="301"/>
      <c r="AK649" s="301"/>
      <c r="AL649" s="301"/>
      <c r="AM649" s="301"/>
      <c r="AP649" s="301"/>
      <c r="AQ649" s="301"/>
      <c r="AT649" s="301"/>
      <c r="AU649" s="301"/>
    </row>
    <row r="650" spans="29:47" s="325" customFormat="1" ht="15">
      <c r="AC650" s="301"/>
      <c r="AD650" s="301"/>
      <c r="AG650" s="301"/>
      <c r="AH650" s="301"/>
      <c r="AK650" s="301"/>
      <c r="AL650" s="301"/>
      <c r="AM650" s="301"/>
      <c r="AP650" s="301"/>
      <c r="AQ650" s="301"/>
      <c r="AT650" s="301"/>
      <c r="AU650" s="301"/>
    </row>
    <row r="651" spans="29:47" s="325" customFormat="1" ht="15">
      <c r="AC651" s="301"/>
      <c r="AD651" s="301"/>
      <c r="AG651" s="301"/>
      <c r="AH651" s="301"/>
      <c r="AK651" s="301"/>
      <c r="AL651" s="301"/>
      <c r="AM651" s="301"/>
      <c r="AP651" s="301"/>
      <c r="AQ651" s="301"/>
      <c r="AT651" s="301"/>
      <c r="AU651" s="301"/>
    </row>
    <row r="652" spans="29:47" s="325" customFormat="1" ht="15">
      <c r="AC652" s="301"/>
      <c r="AD652" s="301"/>
      <c r="AG652" s="301"/>
      <c r="AH652" s="301"/>
      <c r="AK652" s="301"/>
      <c r="AL652" s="301"/>
      <c r="AM652" s="301"/>
      <c r="AP652" s="301"/>
      <c r="AQ652" s="301"/>
      <c r="AT652" s="301"/>
      <c r="AU652" s="301"/>
    </row>
    <row r="653" spans="29:47" s="325" customFormat="1" ht="15">
      <c r="AC653" s="301"/>
      <c r="AD653" s="301"/>
      <c r="AG653" s="301"/>
      <c r="AH653" s="301"/>
      <c r="AK653" s="301"/>
      <c r="AL653" s="301"/>
      <c r="AM653" s="301"/>
      <c r="AP653" s="301"/>
      <c r="AQ653" s="301"/>
      <c r="AT653" s="301"/>
      <c r="AU653" s="301"/>
    </row>
    <row r="654" spans="29:47" s="325" customFormat="1" ht="15">
      <c r="AC654" s="301"/>
      <c r="AD654" s="301"/>
      <c r="AG654" s="301"/>
      <c r="AH654" s="301"/>
      <c r="AK654" s="301"/>
      <c r="AL654" s="301"/>
      <c r="AM654" s="301"/>
      <c r="AP654" s="301"/>
      <c r="AQ654" s="301"/>
      <c r="AT654" s="301"/>
      <c r="AU654" s="301"/>
    </row>
    <row r="655" spans="29:47" s="325" customFormat="1" ht="15">
      <c r="AC655" s="301"/>
      <c r="AD655" s="301"/>
      <c r="AG655" s="301"/>
      <c r="AH655" s="301"/>
      <c r="AK655" s="301"/>
      <c r="AL655" s="301"/>
      <c r="AM655" s="301"/>
      <c r="AP655" s="301"/>
      <c r="AQ655" s="301"/>
      <c r="AT655" s="301"/>
      <c r="AU655" s="301"/>
    </row>
    <row r="656" spans="29:47" s="325" customFormat="1" ht="15">
      <c r="AC656" s="301"/>
      <c r="AD656" s="301"/>
      <c r="AG656" s="301"/>
      <c r="AH656" s="301"/>
      <c r="AK656" s="301"/>
      <c r="AL656" s="301"/>
      <c r="AM656" s="301"/>
      <c r="AP656" s="301"/>
      <c r="AQ656" s="301"/>
      <c r="AT656" s="301"/>
      <c r="AU656" s="301"/>
    </row>
    <row r="657" spans="29:47" s="325" customFormat="1" ht="15">
      <c r="AC657" s="301"/>
      <c r="AD657" s="301"/>
      <c r="AG657" s="301"/>
      <c r="AH657" s="301"/>
      <c r="AK657" s="301"/>
      <c r="AL657" s="301"/>
      <c r="AM657" s="301"/>
      <c r="AP657" s="301"/>
      <c r="AQ657" s="301"/>
      <c r="AT657" s="301"/>
      <c r="AU657" s="301"/>
    </row>
    <row r="658" spans="29:47" s="325" customFormat="1" ht="15">
      <c r="AC658" s="301"/>
      <c r="AD658" s="301"/>
      <c r="AG658" s="301"/>
      <c r="AH658" s="301"/>
      <c r="AK658" s="301"/>
      <c r="AL658" s="301"/>
      <c r="AM658" s="301"/>
      <c r="AP658" s="301"/>
      <c r="AQ658" s="301"/>
      <c r="AT658" s="301"/>
      <c r="AU658" s="301"/>
    </row>
    <row r="659" spans="29:47" s="325" customFormat="1" ht="15">
      <c r="AC659" s="301"/>
      <c r="AD659" s="301"/>
      <c r="AG659" s="301"/>
      <c r="AH659" s="301"/>
      <c r="AK659" s="301"/>
      <c r="AL659" s="301"/>
      <c r="AM659" s="301"/>
      <c r="AP659" s="301"/>
      <c r="AQ659" s="301"/>
      <c r="AT659" s="301"/>
      <c r="AU659" s="301"/>
    </row>
    <row r="660" spans="29:47" s="325" customFormat="1" ht="15">
      <c r="AC660" s="301"/>
      <c r="AD660" s="301"/>
      <c r="AG660" s="301"/>
      <c r="AH660" s="301"/>
      <c r="AK660" s="301"/>
      <c r="AL660" s="301"/>
      <c r="AM660" s="301"/>
      <c r="AP660" s="301"/>
      <c r="AQ660" s="301"/>
      <c r="AT660" s="301"/>
      <c r="AU660" s="301"/>
    </row>
    <row r="661" spans="29:47" s="325" customFormat="1" ht="15">
      <c r="AC661" s="301"/>
      <c r="AD661" s="301"/>
      <c r="AG661" s="301"/>
      <c r="AH661" s="301"/>
      <c r="AK661" s="301"/>
      <c r="AL661" s="301"/>
      <c r="AM661" s="301"/>
      <c r="AP661" s="301"/>
      <c r="AQ661" s="301"/>
      <c r="AT661" s="301"/>
      <c r="AU661" s="301"/>
    </row>
    <row r="662" spans="29:47" s="325" customFormat="1" ht="15">
      <c r="AC662" s="301"/>
      <c r="AD662" s="301"/>
      <c r="AG662" s="301"/>
      <c r="AH662" s="301"/>
      <c r="AK662" s="301"/>
      <c r="AL662" s="301"/>
      <c r="AM662" s="301"/>
      <c r="AP662" s="301"/>
      <c r="AQ662" s="301"/>
      <c r="AT662" s="301"/>
      <c r="AU662" s="301"/>
    </row>
    <row r="663" spans="29:47" s="325" customFormat="1" ht="15">
      <c r="AC663" s="301"/>
      <c r="AD663" s="301"/>
      <c r="AG663" s="301"/>
      <c r="AH663" s="301"/>
      <c r="AK663" s="301"/>
      <c r="AL663" s="301"/>
      <c r="AM663" s="301"/>
      <c r="AP663" s="301"/>
      <c r="AQ663" s="301"/>
      <c r="AT663" s="301"/>
      <c r="AU663" s="301"/>
    </row>
    <row r="664" spans="29:47" s="325" customFormat="1" ht="15">
      <c r="AC664" s="301"/>
      <c r="AD664" s="301"/>
      <c r="AG664" s="301"/>
      <c r="AH664" s="301"/>
      <c r="AK664" s="301"/>
      <c r="AL664" s="301"/>
      <c r="AM664" s="301"/>
      <c r="AP664" s="301"/>
      <c r="AQ664" s="301"/>
      <c r="AT664" s="301"/>
      <c r="AU664" s="301"/>
    </row>
    <row r="665" spans="29:47" s="325" customFormat="1" ht="15">
      <c r="AC665" s="301"/>
      <c r="AD665" s="301"/>
      <c r="AG665" s="301"/>
      <c r="AH665" s="301"/>
      <c r="AK665" s="301"/>
      <c r="AL665" s="301"/>
      <c r="AM665" s="301"/>
      <c r="AP665" s="301"/>
      <c r="AQ665" s="301"/>
      <c r="AT665" s="301"/>
      <c r="AU665" s="301"/>
    </row>
    <row r="666" spans="29:47" s="325" customFormat="1" ht="15">
      <c r="AC666" s="301"/>
      <c r="AD666" s="301"/>
      <c r="AG666" s="301"/>
      <c r="AH666" s="301"/>
      <c r="AK666" s="301"/>
      <c r="AL666" s="301"/>
      <c r="AM666" s="301"/>
      <c r="AP666" s="301"/>
      <c r="AQ666" s="301"/>
      <c r="AT666" s="301"/>
      <c r="AU666" s="301"/>
    </row>
    <row r="667" spans="29:47" s="325" customFormat="1" ht="15">
      <c r="AC667" s="301"/>
      <c r="AD667" s="301"/>
      <c r="AG667" s="301"/>
      <c r="AH667" s="301"/>
      <c r="AK667" s="301"/>
      <c r="AL667" s="301"/>
      <c r="AM667" s="301"/>
      <c r="AP667" s="301"/>
      <c r="AQ667" s="301"/>
      <c r="AT667" s="301"/>
      <c r="AU667" s="301"/>
    </row>
    <row r="668" spans="29:47" s="325" customFormat="1" ht="15">
      <c r="AC668" s="301"/>
      <c r="AD668" s="301"/>
      <c r="AG668" s="301"/>
      <c r="AH668" s="301"/>
      <c r="AK668" s="301"/>
      <c r="AL668" s="301"/>
      <c r="AM668" s="301"/>
      <c r="AP668" s="301"/>
      <c r="AQ668" s="301"/>
      <c r="AT668" s="301"/>
      <c r="AU668" s="301"/>
    </row>
    <row r="669" spans="29:47" s="325" customFormat="1" ht="15">
      <c r="AC669" s="301"/>
      <c r="AD669" s="301"/>
      <c r="AG669" s="301"/>
      <c r="AH669" s="301"/>
      <c r="AK669" s="301"/>
      <c r="AL669" s="301"/>
      <c r="AM669" s="301"/>
      <c r="AP669" s="301"/>
      <c r="AQ669" s="301"/>
      <c r="AT669" s="301"/>
      <c r="AU669" s="301"/>
    </row>
    <row r="670" spans="29:47" s="325" customFormat="1" ht="15">
      <c r="AC670" s="301"/>
      <c r="AD670" s="301"/>
      <c r="AG670" s="301"/>
      <c r="AH670" s="301"/>
      <c r="AK670" s="301"/>
      <c r="AL670" s="301"/>
      <c r="AM670" s="301"/>
      <c r="AP670" s="301"/>
      <c r="AQ670" s="301"/>
      <c r="AT670" s="301"/>
      <c r="AU670" s="301"/>
    </row>
    <row r="671" spans="29:47" s="325" customFormat="1" ht="15">
      <c r="AC671" s="301"/>
      <c r="AD671" s="301"/>
      <c r="AG671" s="301"/>
      <c r="AH671" s="301"/>
      <c r="AK671" s="301"/>
      <c r="AL671" s="301"/>
      <c r="AM671" s="301"/>
      <c r="AP671" s="301"/>
      <c r="AQ671" s="301"/>
      <c r="AT671" s="301"/>
      <c r="AU671" s="301"/>
    </row>
    <row r="672" spans="29:47" s="325" customFormat="1" ht="15">
      <c r="AC672" s="301"/>
      <c r="AD672" s="301"/>
      <c r="AG672" s="301"/>
      <c r="AH672" s="301"/>
      <c r="AK672" s="301"/>
      <c r="AL672" s="301"/>
      <c r="AM672" s="301"/>
      <c r="AP672" s="301"/>
      <c r="AQ672" s="301"/>
      <c r="AT672" s="301"/>
      <c r="AU672" s="301"/>
    </row>
    <row r="673" spans="29:47" s="325" customFormat="1" ht="15">
      <c r="AC673" s="301"/>
      <c r="AD673" s="301"/>
      <c r="AG673" s="301"/>
      <c r="AH673" s="301"/>
      <c r="AK673" s="301"/>
      <c r="AL673" s="301"/>
      <c r="AM673" s="301"/>
      <c r="AP673" s="301"/>
      <c r="AQ673" s="301"/>
      <c r="AT673" s="301"/>
      <c r="AU673" s="301"/>
    </row>
    <row r="674" spans="29:47" s="325" customFormat="1" ht="15">
      <c r="AC674" s="301"/>
      <c r="AD674" s="301"/>
      <c r="AG674" s="301"/>
      <c r="AH674" s="301"/>
      <c r="AK674" s="301"/>
      <c r="AL674" s="301"/>
      <c r="AM674" s="301"/>
      <c r="AP674" s="301"/>
      <c r="AQ674" s="301"/>
      <c r="AT674" s="301"/>
      <c r="AU674" s="301"/>
    </row>
    <row r="675" spans="29:47" s="325" customFormat="1" ht="15">
      <c r="AC675" s="301"/>
      <c r="AD675" s="301"/>
      <c r="AG675" s="301"/>
      <c r="AH675" s="301"/>
      <c r="AK675" s="301"/>
      <c r="AL675" s="301"/>
      <c r="AM675" s="301"/>
      <c r="AP675" s="301"/>
      <c r="AQ675" s="301"/>
      <c r="AT675" s="301"/>
      <c r="AU675" s="301"/>
    </row>
    <row r="676" spans="29:47" s="325" customFormat="1" ht="15">
      <c r="AC676" s="301"/>
      <c r="AD676" s="301"/>
      <c r="AG676" s="301"/>
      <c r="AH676" s="301"/>
      <c r="AK676" s="301"/>
      <c r="AL676" s="301"/>
      <c r="AM676" s="301"/>
      <c r="AP676" s="301"/>
      <c r="AQ676" s="301"/>
      <c r="AT676" s="301"/>
      <c r="AU676" s="301"/>
    </row>
    <row r="677" spans="29:47" s="325" customFormat="1" ht="15">
      <c r="AC677" s="301"/>
      <c r="AD677" s="301"/>
      <c r="AG677" s="301"/>
      <c r="AH677" s="301"/>
      <c r="AK677" s="301"/>
      <c r="AL677" s="301"/>
      <c r="AM677" s="301"/>
      <c r="AP677" s="301"/>
      <c r="AQ677" s="301"/>
      <c r="AT677" s="301"/>
      <c r="AU677" s="301"/>
    </row>
    <row r="678" spans="29:47" s="325" customFormat="1" ht="15">
      <c r="AC678" s="301"/>
      <c r="AD678" s="301"/>
      <c r="AG678" s="301"/>
      <c r="AH678" s="301"/>
      <c r="AK678" s="301"/>
      <c r="AL678" s="301"/>
      <c r="AM678" s="301"/>
      <c r="AP678" s="301"/>
      <c r="AQ678" s="301"/>
      <c r="AT678" s="301"/>
      <c r="AU678" s="301"/>
    </row>
    <row r="679" spans="29:47" s="325" customFormat="1" ht="15">
      <c r="AC679" s="301"/>
      <c r="AD679" s="301"/>
      <c r="AG679" s="301"/>
      <c r="AH679" s="301"/>
      <c r="AK679" s="301"/>
      <c r="AL679" s="301"/>
      <c r="AM679" s="301"/>
      <c r="AP679" s="301"/>
      <c r="AQ679" s="301"/>
      <c r="AT679" s="301"/>
      <c r="AU679" s="301"/>
    </row>
    <row r="680" spans="29:47" s="325" customFormat="1" ht="15">
      <c r="AC680" s="301"/>
      <c r="AD680" s="301"/>
      <c r="AG680" s="301"/>
      <c r="AH680" s="301"/>
      <c r="AK680" s="301"/>
      <c r="AL680" s="301"/>
      <c r="AM680" s="301"/>
      <c r="AP680" s="301"/>
      <c r="AQ680" s="301"/>
      <c r="AT680" s="301"/>
      <c r="AU680" s="301"/>
    </row>
    <row r="681" spans="29:47" s="325" customFormat="1" ht="15">
      <c r="AC681" s="301"/>
      <c r="AD681" s="301"/>
      <c r="AG681" s="301"/>
      <c r="AH681" s="301"/>
      <c r="AK681" s="301"/>
      <c r="AL681" s="301"/>
      <c r="AM681" s="301"/>
      <c r="AP681" s="301"/>
      <c r="AQ681" s="301"/>
      <c r="AT681" s="301"/>
      <c r="AU681" s="301"/>
    </row>
    <row r="682" spans="29:47" s="325" customFormat="1" ht="15">
      <c r="AC682" s="301"/>
      <c r="AD682" s="301"/>
      <c r="AG682" s="301"/>
      <c r="AH682" s="301"/>
      <c r="AK682" s="301"/>
      <c r="AL682" s="301"/>
      <c r="AM682" s="301"/>
      <c r="AP682" s="301"/>
      <c r="AQ682" s="301"/>
      <c r="AT682" s="301"/>
      <c r="AU682" s="301"/>
    </row>
    <row r="683" spans="29:47" s="325" customFormat="1" ht="15">
      <c r="AC683" s="301"/>
      <c r="AD683" s="301"/>
      <c r="AG683" s="301"/>
      <c r="AH683" s="301"/>
      <c r="AK683" s="301"/>
      <c r="AL683" s="301"/>
      <c r="AM683" s="301"/>
      <c r="AP683" s="301"/>
      <c r="AQ683" s="301"/>
      <c r="AT683" s="301"/>
      <c r="AU683" s="301"/>
    </row>
    <row r="684" spans="29:47" s="325" customFormat="1" ht="15">
      <c r="AC684" s="301"/>
      <c r="AD684" s="301"/>
      <c r="AG684" s="301"/>
      <c r="AH684" s="301"/>
      <c r="AK684" s="301"/>
      <c r="AL684" s="301"/>
      <c r="AM684" s="301"/>
      <c r="AP684" s="301"/>
      <c r="AQ684" s="301"/>
      <c r="AT684" s="301"/>
      <c r="AU684" s="301"/>
    </row>
    <row r="685" spans="29:47" s="325" customFormat="1" ht="15">
      <c r="AC685" s="301"/>
      <c r="AD685" s="301"/>
      <c r="AG685" s="301"/>
      <c r="AH685" s="301"/>
      <c r="AK685" s="301"/>
      <c r="AL685" s="301"/>
      <c r="AM685" s="301"/>
      <c r="AP685" s="301"/>
      <c r="AQ685" s="301"/>
      <c r="AT685" s="301"/>
      <c r="AU685" s="301"/>
    </row>
    <row r="686" spans="29:47" s="325" customFormat="1" ht="15">
      <c r="AC686" s="301"/>
      <c r="AD686" s="301"/>
      <c r="AG686" s="301"/>
      <c r="AH686" s="301"/>
      <c r="AK686" s="301"/>
      <c r="AL686" s="301"/>
      <c r="AM686" s="301"/>
      <c r="AP686" s="301"/>
      <c r="AQ686" s="301"/>
      <c r="AT686" s="301"/>
      <c r="AU686" s="301"/>
    </row>
    <row r="687" spans="29:47" s="325" customFormat="1" ht="15">
      <c r="AC687" s="301"/>
      <c r="AD687" s="301"/>
      <c r="AG687" s="301"/>
      <c r="AH687" s="301"/>
      <c r="AK687" s="301"/>
      <c r="AL687" s="301"/>
      <c r="AM687" s="301"/>
      <c r="AP687" s="301"/>
      <c r="AQ687" s="301"/>
      <c r="AT687" s="301"/>
      <c r="AU687" s="301"/>
    </row>
    <row r="688" spans="29:47" s="325" customFormat="1" ht="15">
      <c r="AC688" s="301"/>
      <c r="AD688" s="301"/>
      <c r="AG688" s="301"/>
      <c r="AH688" s="301"/>
      <c r="AK688" s="301"/>
      <c r="AL688" s="301"/>
      <c r="AM688" s="301"/>
      <c r="AP688" s="301"/>
      <c r="AQ688" s="301"/>
      <c r="AT688" s="301"/>
      <c r="AU688" s="301"/>
    </row>
    <row r="689" spans="29:47" s="325" customFormat="1" ht="15">
      <c r="AC689" s="301"/>
      <c r="AD689" s="301"/>
      <c r="AG689" s="301"/>
      <c r="AH689" s="301"/>
      <c r="AK689" s="301"/>
      <c r="AL689" s="301"/>
      <c r="AM689" s="301"/>
      <c r="AP689" s="301"/>
      <c r="AQ689" s="301"/>
      <c r="AT689" s="301"/>
      <c r="AU689" s="301"/>
    </row>
    <row r="690" spans="29:47" s="325" customFormat="1" ht="15">
      <c r="AC690" s="301"/>
      <c r="AD690" s="301"/>
      <c r="AG690" s="301"/>
      <c r="AH690" s="301"/>
      <c r="AK690" s="301"/>
      <c r="AL690" s="301"/>
      <c r="AM690" s="301"/>
      <c r="AP690" s="301"/>
      <c r="AQ690" s="301"/>
      <c r="AT690" s="301"/>
      <c r="AU690" s="301"/>
    </row>
    <row r="691" spans="29:47" s="325" customFormat="1" ht="15">
      <c r="AC691" s="301"/>
      <c r="AD691" s="301"/>
      <c r="AG691" s="301"/>
      <c r="AH691" s="301"/>
      <c r="AK691" s="301"/>
      <c r="AL691" s="301"/>
      <c r="AM691" s="301"/>
      <c r="AP691" s="301"/>
      <c r="AQ691" s="301"/>
      <c r="AT691" s="301"/>
      <c r="AU691" s="301"/>
    </row>
    <row r="692" spans="29:47" s="325" customFormat="1" ht="15">
      <c r="AC692" s="301"/>
      <c r="AD692" s="301"/>
      <c r="AG692" s="301"/>
      <c r="AH692" s="301"/>
      <c r="AK692" s="301"/>
      <c r="AL692" s="301"/>
      <c r="AM692" s="301"/>
      <c r="AP692" s="301"/>
      <c r="AQ692" s="301"/>
      <c r="AT692" s="301"/>
      <c r="AU692" s="301"/>
    </row>
    <row r="693" spans="29:47" s="325" customFormat="1" ht="15">
      <c r="AC693" s="301"/>
      <c r="AD693" s="301"/>
      <c r="AG693" s="301"/>
      <c r="AH693" s="301"/>
      <c r="AK693" s="301"/>
      <c r="AL693" s="301"/>
      <c r="AM693" s="301"/>
      <c r="AP693" s="301"/>
      <c r="AQ693" s="301"/>
      <c r="AT693" s="301"/>
      <c r="AU693" s="301"/>
    </row>
    <row r="694" spans="29:47" s="325" customFormat="1" ht="15">
      <c r="AC694" s="301"/>
      <c r="AD694" s="301"/>
      <c r="AG694" s="301"/>
      <c r="AH694" s="301"/>
      <c r="AK694" s="301"/>
      <c r="AL694" s="301"/>
      <c r="AM694" s="301"/>
      <c r="AP694" s="301"/>
      <c r="AQ694" s="301"/>
      <c r="AT694" s="301"/>
      <c r="AU694" s="301"/>
    </row>
    <row r="695" spans="29:47" s="325" customFormat="1" ht="15">
      <c r="AC695" s="301"/>
      <c r="AD695" s="301"/>
      <c r="AG695" s="301"/>
      <c r="AH695" s="301"/>
      <c r="AK695" s="301"/>
      <c r="AL695" s="301"/>
      <c r="AM695" s="301"/>
      <c r="AP695" s="301"/>
      <c r="AQ695" s="301"/>
      <c r="AT695" s="301"/>
      <c r="AU695" s="301"/>
    </row>
    <row r="696" spans="29:47" s="325" customFormat="1" ht="15">
      <c r="AC696" s="301"/>
      <c r="AD696" s="301"/>
      <c r="AG696" s="301"/>
      <c r="AH696" s="301"/>
      <c r="AK696" s="301"/>
      <c r="AL696" s="301"/>
      <c r="AM696" s="301"/>
      <c r="AP696" s="301"/>
      <c r="AQ696" s="301"/>
      <c r="AT696" s="301"/>
      <c r="AU696" s="301"/>
    </row>
    <row r="697" spans="29:47" s="325" customFormat="1" ht="15">
      <c r="AC697" s="301"/>
      <c r="AD697" s="301"/>
      <c r="AG697" s="301"/>
      <c r="AH697" s="301"/>
      <c r="AK697" s="301"/>
      <c r="AL697" s="301"/>
      <c r="AM697" s="301"/>
      <c r="AP697" s="301"/>
      <c r="AQ697" s="301"/>
      <c r="AT697" s="301"/>
      <c r="AU697" s="301"/>
    </row>
    <row r="698" spans="29:47" s="325" customFormat="1" ht="15">
      <c r="AC698" s="301"/>
      <c r="AD698" s="301"/>
      <c r="AG698" s="301"/>
      <c r="AH698" s="301"/>
      <c r="AK698" s="301"/>
      <c r="AL698" s="301"/>
      <c r="AM698" s="301"/>
      <c r="AP698" s="301"/>
      <c r="AQ698" s="301"/>
      <c r="AT698" s="301"/>
      <c r="AU698" s="301"/>
    </row>
    <row r="699" spans="29:47" s="325" customFormat="1" ht="15">
      <c r="AC699" s="301"/>
      <c r="AD699" s="301"/>
      <c r="AG699" s="301"/>
      <c r="AH699" s="301"/>
      <c r="AK699" s="301"/>
      <c r="AL699" s="301"/>
      <c r="AM699" s="301"/>
      <c r="AP699" s="301"/>
      <c r="AQ699" s="301"/>
      <c r="AT699" s="301"/>
      <c r="AU699" s="301"/>
    </row>
    <row r="700" spans="29:47" s="325" customFormat="1" ht="15">
      <c r="AC700" s="301"/>
      <c r="AD700" s="301"/>
      <c r="AG700" s="301"/>
      <c r="AH700" s="301"/>
      <c r="AK700" s="301"/>
      <c r="AL700" s="301"/>
      <c r="AM700" s="301"/>
      <c r="AP700" s="301"/>
      <c r="AQ700" s="301"/>
      <c r="AT700" s="301"/>
      <c r="AU700" s="301"/>
    </row>
    <row r="701" spans="29:47" s="325" customFormat="1" ht="15">
      <c r="AC701" s="301"/>
      <c r="AD701" s="301"/>
      <c r="AG701" s="301"/>
      <c r="AH701" s="301"/>
      <c r="AK701" s="301"/>
      <c r="AL701" s="301"/>
      <c r="AM701" s="301"/>
      <c r="AP701" s="301"/>
      <c r="AQ701" s="301"/>
      <c r="AT701" s="301"/>
      <c r="AU701" s="301"/>
    </row>
    <row r="702" spans="29:47" s="325" customFormat="1" ht="15">
      <c r="AC702" s="301"/>
      <c r="AD702" s="301"/>
      <c r="AG702" s="301"/>
      <c r="AH702" s="301"/>
      <c r="AK702" s="301"/>
      <c r="AL702" s="301"/>
      <c r="AM702" s="301"/>
      <c r="AP702" s="301"/>
      <c r="AQ702" s="301"/>
      <c r="AT702" s="301"/>
      <c r="AU702" s="301"/>
    </row>
    <row r="703" spans="29:47" s="325" customFormat="1" ht="15">
      <c r="AC703" s="301"/>
      <c r="AD703" s="301"/>
      <c r="AG703" s="301"/>
      <c r="AH703" s="301"/>
      <c r="AK703" s="301"/>
      <c r="AL703" s="301"/>
      <c r="AM703" s="301"/>
      <c r="AP703" s="301"/>
      <c r="AQ703" s="301"/>
      <c r="AT703" s="301"/>
      <c r="AU703" s="301"/>
    </row>
    <row r="704" spans="29:47" s="325" customFormat="1" ht="15">
      <c r="AC704" s="301"/>
      <c r="AD704" s="301"/>
      <c r="AG704" s="301"/>
      <c r="AH704" s="301"/>
      <c r="AK704" s="301"/>
      <c r="AL704" s="301"/>
      <c r="AM704" s="301"/>
      <c r="AP704" s="301"/>
      <c r="AQ704" s="301"/>
      <c r="AT704" s="301"/>
      <c r="AU704" s="301"/>
    </row>
    <row r="705" spans="29:47" s="325" customFormat="1" ht="15">
      <c r="AC705" s="301"/>
      <c r="AD705" s="301"/>
      <c r="AG705" s="301"/>
      <c r="AH705" s="301"/>
      <c r="AK705" s="301"/>
      <c r="AL705" s="301"/>
      <c r="AM705" s="301"/>
      <c r="AP705" s="301"/>
      <c r="AQ705" s="301"/>
      <c r="AT705" s="301"/>
      <c r="AU705" s="301"/>
    </row>
    <row r="706" spans="29:47" s="325" customFormat="1" ht="15">
      <c r="AC706" s="301"/>
      <c r="AD706" s="301"/>
      <c r="AG706" s="301"/>
      <c r="AH706" s="301"/>
      <c r="AK706" s="301"/>
      <c r="AL706" s="301"/>
      <c r="AM706" s="301"/>
      <c r="AP706" s="301"/>
      <c r="AQ706" s="301"/>
      <c r="AT706" s="301"/>
      <c r="AU706" s="301"/>
    </row>
    <row r="707" spans="29:47" s="325" customFormat="1" ht="15">
      <c r="AC707" s="301"/>
      <c r="AD707" s="301"/>
      <c r="AG707" s="301"/>
      <c r="AH707" s="301"/>
      <c r="AK707" s="301"/>
      <c r="AL707" s="301"/>
      <c r="AM707" s="301"/>
      <c r="AP707" s="301"/>
      <c r="AQ707" s="301"/>
      <c r="AT707" s="301"/>
      <c r="AU707" s="301"/>
    </row>
    <row r="708" spans="29:47" s="325" customFormat="1" ht="15">
      <c r="AC708" s="301"/>
      <c r="AD708" s="301"/>
      <c r="AG708" s="301"/>
      <c r="AH708" s="301"/>
      <c r="AK708" s="301"/>
      <c r="AL708" s="301"/>
      <c r="AM708" s="301"/>
      <c r="AP708" s="301"/>
      <c r="AQ708" s="301"/>
      <c r="AT708" s="301"/>
      <c r="AU708" s="301"/>
    </row>
    <row r="709" spans="29:47" s="325" customFormat="1" ht="15">
      <c r="AC709" s="301"/>
      <c r="AD709" s="301"/>
      <c r="AG709" s="301"/>
      <c r="AH709" s="301"/>
      <c r="AK709" s="301"/>
      <c r="AL709" s="301"/>
      <c r="AM709" s="301"/>
      <c r="AP709" s="301"/>
      <c r="AQ709" s="301"/>
      <c r="AT709" s="301"/>
      <c r="AU709" s="301"/>
    </row>
    <row r="710" spans="29:47" s="325" customFormat="1" ht="15">
      <c r="AC710" s="301"/>
      <c r="AD710" s="301"/>
      <c r="AG710" s="301"/>
      <c r="AH710" s="301"/>
      <c r="AK710" s="301"/>
      <c r="AL710" s="301"/>
      <c r="AM710" s="301"/>
      <c r="AP710" s="301"/>
      <c r="AQ710" s="301"/>
      <c r="AT710" s="301"/>
      <c r="AU710" s="301"/>
    </row>
    <row r="711" spans="29:47" s="325" customFormat="1" ht="15">
      <c r="AC711" s="301"/>
      <c r="AD711" s="301"/>
      <c r="AG711" s="301"/>
      <c r="AH711" s="301"/>
      <c r="AK711" s="301"/>
      <c r="AL711" s="301"/>
      <c r="AM711" s="301"/>
      <c r="AP711" s="301"/>
      <c r="AQ711" s="301"/>
      <c r="AT711" s="301"/>
      <c r="AU711" s="301"/>
    </row>
    <row r="712" spans="29:47" s="325" customFormat="1" ht="15">
      <c r="AC712" s="301"/>
      <c r="AD712" s="301"/>
      <c r="AG712" s="301"/>
      <c r="AH712" s="301"/>
      <c r="AK712" s="301"/>
      <c r="AL712" s="301"/>
      <c r="AM712" s="301"/>
      <c r="AP712" s="301"/>
      <c r="AQ712" s="301"/>
      <c r="AT712" s="301"/>
      <c r="AU712" s="301"/>
    </row>
    <row r="713" spans="29:47" s="325" customFormat="1" ht="15">
      <c r="AC713" s="301"/>
      <c r="AD713" s="301"/>
      <c r="AG713" s="301"/>
      <c r="AH713" s="301"/>
      <c r="AK713" s="301"/>
      <c r="AL713" s="301"/>
      <c r="AM713" s="301"/>
      <c r="AP713" s="301"/>
      <c r="AQ713" s="301"/>
      <c r="AT713" s="301"/>
      <c r="AU713" s="301"/>
    </row>
    <row r="714" spans="29:47" s="325" customFormat="1" ht="15">
      <c r="AC714" s="301"/>
      <c r="AD714" s="301"/>
      <c r="AG714" s="301"/>
      <c r="AH714" s="301"/>
      <c r="AK714" s="301"/>
      <c r="AL714" s="301"/>
      <c r="AM714" s="301"/>
      <c r="AP714" s="301"/>
      <c r="AQ714" s="301"/>
      <c r="AT714" s="301"/>
      <c r="AU714" s="301"/>
    </row>
    <row r="715" spans="29:47" s="325" customFormat="1" ht="15">
      <c r="AC715" s="301"/>
      <c r="AD715" s="301"/>
      <c r="AG715" s="301"/>
      <c r="AH715" s="301"/>
      <c r="AK715" s="301"/>
      <c r="AL715" s="301"/>
      <c r="AM715" s="301"/>
      <c r="AP715" s="301"/>
      <c r="AQ715" s="301"/>
      <c r="AT715" s="301"/>
      <c r="AU715" s="301"/>
    </row>
    <row r="716" spans="29:47" s="325" customFormat="1" ht="15">
      <c r="AC716" s="301"/>
      <c r="AD716" s="301"/>
      <c r="AG716" s="301"/>
      <c r="AH716" s="301"/>
      <c r="AK716" s="301"/>
      <c r="AL716" s="301"/>
      <c r="AM716" s="301"/>
      <c r="AP716" s="301"/>
      <c r="AQ716" s="301"/>
      <c r="AT716" s="301"/>
      <c r="AU716" s="301"/>
    </row>
    <row r="717" spans="29:47" s="325" customFormat="1" ht="15">
      <c r="AC717" s="301"/>
      <c r="AD717" s="301"/>
      <c r="AG717" s="301"/>
      <c r="AH717" s="301"/>
      <c r="AK717" s="301"/>
      <c r="AL717" s="301"/>
      <c r="AM717" s="301"/>
      <c r="AP717" s="301"/>
      <c r="AQ717" s="301"/>
      <c r="AT717" s="301"/>
      <c r="AU717" s="301"/>
    </row>
    <row r="718" spans="29:47" s="325" customFormat="1" ht="15">
      <c r="AC718" s="301"/>
      <c r="AD718" s="301"/>
      <c r="AG718" s="301"/>
      <c r="AH718" s="301"/>
      <c r="AK718" s="301"/>
      <c r="AL718" s="301"/>
      <c r="AM718" s="301"/>
      <c r="AP718" s="301"/>
      <c r="AQ718" s="301"/>
      <c r="AT718" s="301"/>
      <c r="AU718" s="301"/>
    </row>
    <row r="719" spans="29:47" s="325" customFormat="1" ht="15">
      <c r="AC719" s="301"/>
      <c r="AD719" s="301"/>
      <c r="AG719" s="301"/>
      <c r="AH719" s="301"/>
      <c r="AK719" s="301"/>
      <c r="AL719" s="301"/>
      <c r="AM719" s="301"/>
      <c r="AP719" s="301"/>
      <c r="AQ719" s="301"/>
      <c r="AT719" s="301"/>
      <c r="AU719" s="301"/>
    </row>
    <row r="720" spans="29:47" s="325" customFormat="1" ht="15">
      <c r="AC720" s="301"/>
      <c r="AD720" s="301"/>
      <c r="AG720" s="301"/>
      <c r="AH720" s="301"/>
      <c r="AK720" s="301"/>
      <c r="AL720" s="301"/>
      <c r="AM720" s="301"/>
      <c r="AP720" s="301"/>
      <c r="AQ720" s="301"/>
      <c r="AT720" s="301"/>
      <c r="AU720" s="301"/>
    </row>
    <row r="721" spans="29:47" s="325" customFormat="1" ht="15">
      <c r="AC721" s="301"/>
      <c r="AD721" s="301"/>
      <c r="AG721" s="301"/>
      <c r="AH721" s="301"/>
      <c r="AK721" s="301"/>
      <c r="AL721" s="301"/>
      <c r="AM721" s="301"/>
      <c r="AP721" s="301"/>
      <c r="AQ721" s="301"/>
      <c r="AT721" s="301"/>
      <c r="AU721" s="301"/>
    </row>
    <row r="722" spans="29:47" s="325" customFormat="1" ht="15">
      <c r="AC722" s="301"/>
      <c r="AD722" s="301"/>
      <c r="AG722" s="301"/>
      <c r="AH722" s="301"/>
      <c r="AK722" s="301"/>
      <c r="AL722" s="301"/>
      <c r="AM722" s="301"/>
      <c r="AP722" s="301"/>
      <c r="AQ722" s="301"/>
      <c r="AT722" s="301"/>
      <c r="AU722" s="301"/>
    </row>
    <row r="723" spans="29:47" s="325" customFormat="1" ht="15">
      <c r="AC723" s="301"/>
      <c r="AD723" s="301"/>
      <c r="AG723" s="301"/>
      <c r="AH723" s="301"/>
      <c r="AK723" s="301"/>
      <c r="AL723" s="301"/>
      <c r="AM723" s="301"/>
      <c r="AP723" s="301"/>
      <c r="AQ723" s="301"/>
      <c r="AT723" s="301"/>
      <c r="AU723" s="301"/>
    </row>
    <row r="724" spans="29:47" s="325" customFormat="1" ht="15">
      <c r="AC724" s="301"/>
      <c r="AD724" s="301"/>
      <c r="AG724" s="301"/>
      <c r="AH724" s="301"/>
      <c r="AK724" s="301"/>
      <c r="AL724" s="301"/>
      <c r="AM724" s="301"/>
      <c r="AP724" s="301"/>
      <c r="AQ724" s="301"/>
      <c r="AT724" s="301"/>
      <c r="AU724" s="301"/>
    </row>
    <row r="725" spans="29:47" s="325" customFormat="1" ht="15">
      <c r="AC725" s="301"/>
      <c r="AD725" s="301"/>
      <c r="AG725" s="301"/>
      <c r="AH725" s="301"/>
      <c r="AK725" s="301"/>
      <c r="AL725" s="301"/>
      <c r="AM725" s="301"/>
      <c r="AP725" s="301"/>
      <c r="AQ725" s="301"/>
      <c r="AT725" s="301"/>
      <c r="AU725" s="301"/>
    </row>
    <row r="726" spans="29:47" s="325" customFormat="1" ht="15">
      <c r="AC726" s="301"/>
      <c r="AD726" s="301"/>
      <c r="AG726" s="301"/>
      <c r="AH726" s="301"/>
      <c r="AK726" s="301"/>
      <c r="AL726" s="301"/>
      <c r="AM726" s="301"/>
      <c r="AP726" s="301"/>
      <c r="AQ726" s="301"/>
      <c r="AT726" s="301"/>
      <c r="AU726" s="301"/>
    </row>
    <row r="727" spans="29:47" s="325" customFormat="1" ht="15">
      <c r="AC727" s="301"/>
      <c r="AD727" s="301"/>
      <c r="AG727" s="301"/>
      <c r="AH727" s="301"/>
      <c r="AK727" s="301"/>
      <c r="AL727" s="301"/>
      <c r="AM727" s="301"/>
      <c r="AP727" s="301"/>
      <c r="AQ727" s="301"/>
      <c r="AT727" s="301"/>
      <c r="AU727" s="301"/>
    </row>
    <row r="728" spans="29:47" s="325" customFormat="1" ht="15">
      <c r="AC728" s="301"/>
      <c r="AD728" s="301"/>
      <c r="AG728" s="301"/>
      <c r="AH728" s="301"/>
      <c r="AK728" s="301"/>
      <c r="AL728" s="301"/>
      <c r="AM728" s="301"/>
      <c r="AP728" s="301"/>
      <c r="AQ728" s="301"/>
      <c r="AT728" s="301"/>
      <c r="AU728" s="301"/>
    </row>
    <row r="729" spans="29:47" s="325" customFormat="1" ht="15">
      <c r="AC729" s="301"/>
      <c r="AD729" s="301"/>
      <c r="AG729" s="301"/>
      <c r="AH729" s="301"/>
      <c r="AK729" s="301"/>
      <c r="AL729" s="301"/>
      <c r="AM729" s="301"/>
      <c r="AP729" s="301"/>
      <c r="AQ729" s="301"/>
      <c r="AT729" s="301"/>
      <c r="AU729" s="301"/>
    </row>
    <row r="730" spans="29:47" s="325" customFormat="1" ht="15">
      <c r="AC730" s="301"/>
      <c r="AD730" s="301"/>
      <c r="AG730" s="301"/>
      <c r="AH730" s="301"/>
      <c r="AK730" s="301"/>
      <c r="AL730" s="301"/>
      <c r="AM730" s="301"/>
      <c r="AP730" s="301"/>
      <c r="AQ730" s="301"/>
      <c r="AT730" s="301"/>
      <c r="AU730" s="301"/>
    </row>
    <row r="731" spans="29:47" s="325" customFormat="1" ht="15">
      <c r="AC731" s="301"/>
      <c r="AD731" s="301"/>
      <c r="AG731" s="301"/>
      <c r="AH731" s="301"/>
      <c r="AK731" s="301"/>
      <c r="AL731" s="301"/>
      <c r="AM731" s="301"/>
      <c r="AP731" s="301"/>
      <c r="AQ731" s="301"/>
      <c r="AT731" s="301"/>
      <c r="AU731" s="301"/>
    </row>
    <row r="732" spans="29:47" s="325" customFormat="1" ht="15">
      <c r="AC732" s="301"/>
      <c r="AD732" s="301"/>
      <c r="AG732" s="301"/>
      <c r="AH732" s="301"/>
      <c r="AK732" s="301"/>
      <c r="AL732" s="301"/>
      <c r="AM732" s="301"/>
      <c r="AP732" s="301"/>
      <c r="AQ732" s="301"/>
      <c r="AT732" s="301"/>
      <c r="AU732" s="301"/>
    </row>
    <row r="733" spans="29:47" s="325" customFormat="1" ht="15">
      <c r="AC733" s="301"/>
      <c r="AD733" s="301"/>
      <c r="AG733" s="301"/>
      <c r="AH733" s="301"/>
      <c r="AK733" s="301"/>
      <c r="AL733" s="301"/>
      <c r="AM733" s="301"/>
      <c r="AP733" s="301"/>
      <c r="AQ733" s="301"/>
      <c r="AT733" s="301"/>
      <c r="AU733" s="301"/>
    </row>
    <row r="734" spans="29:47" s="325" customFormat="1" ht="15">
      <c r="AC734" s="301"/>
      <c r="AD734" s="301"/>
      <c r="AG734" s="301"/>
      <c r="AH734" s="301"/>
      <c r="AK734" s="301"/>
      <c r="AL734" s="301"/>
      <c r="AM734" s="301"/>
      <c r="AP734" s="301"/>
      <c r="AQ734" s="301"/>
      <c r="AT734" s="301"/>
      <c r="AU734" s="301"/>
    </row>
    <row r="735" spans="29:47" s="325" customFormat="1" ht="15">
      <c r="AC735" s="301"/>
      <c r="AD735" s="301"/>
      <c r="AG735" s="301"/>
      <c r="AH735" s="301"/>
      <c r="AK735" s="301"/>
      <c r="AL735" s="301"/>
      <c r="AM735" s="301"/>
      <c r="AP735" s="301"/>
      <c r="AQ735" s="301"/>
      <c r="AT735" s="301"/>
      <c r="AU735" s="301"/>
    </row>
    <row r="736" spans="29:47" s="325" customFormat="1" ht="15">
      <c r="AC736" s="301"/>
      <c r="AD736" s="301"/>
      <c r="AG736" s="301"/>
      <c r="AH736" s="301"/>
      <c r="AK736" s="301"/>
      <c r="AL736" s="301"/>
      <c r="AM736" s="301"/>
      <c r="AP736" s="301"/>
      <c r="AQ736" s="301"/>
      <c r="AT736" s="301"/>
      <c r="AU736" s="301"/>
    </row>
    <row r="737" spans="29:47" s="325" customFormat="1" ht="15">
      <c r="AC737" s="301"/>
      <c r="AD737" s="301"/>
      <c r="AG737" s="301"/>
      <c r="AH737" s="301"/>
      <c r="AK737" s="301"/>
      <c r="AL737" s="301"/>
      <c r="AM737" s="301"/>
      <c r="AP737" s="301"/>
      <c r="AQ737" s="301"/>
      <c r="AT737" s="301"/>
      <c r="AU737" s="301"/>
    </row>
    <row r="738" spans="29:47" s="325" customFormat="1" ht="15">
      <c r="AC738" s="301"/>
      <c r="AD738" s="301"/>
      <c r="AG738" s="301"/>
      <c r="AH738" s="301"/>
      <c r="AK738" s="301"/>
      <c r="AL738" s="301"/>
      <c r="AM738" s="301"/>
      <c r="AP738" s="301"/>
      <c r="AQ738" s="301"/>
      <c r="AT738" s="301"/>
      <c r="AU738" s="301"/>
    </row>
    <row r="739" spans="29:47" s="325" customFormat="1" ht="15">
      <c r="AC739" s="301"/>
      <c r="AD739" s="301"/>
      <c r="AG739" s="301"/>
      <c r="AH739" s="301"/>
      <c r="AK739" s="301"/>
      <c r="AL739" s="301"/>
      <c r="AM739" s="301"/>
      <c r="AP739" s="301"/>
      <c r="AQ739" s="301"/>
      <c r="AT739" s="301"/>
      <c r="AU739" s="301"/>
    </row>
    <row r="740" spans="29:47" s="325" customFormat="1" ht="15">
      <c r="AC740" s="301"/>
      <c r="AD740" s="301"/>
      <c r="AG740" s="301"/>
      <c r="AH740" s="301"/>
      <c r="AK740" s="301"/>
      <c r="AL740" s="301"/>
      <c r="AM740" s="301"/>
      <c r="AP740" s="301"/>
      <c r="AQ740" s="301"/>
      <c r="AT740" s="301"/>
      <c r="AU740" s="301"/>
    </row>
    <row r="741" spans="29:47" s="325" customFormat="1" ht="15">
      <c r="AC741" s="301"/>
      <c r="AD741" s="301"/>
      <c r="AG741" s="301"/>
      <c r="AH741" s="301"/>
      <c r="AK741" s="301"/>
      <c r="AL741" s="301"/>
      <c r="AM741" s="301"/>
      <c r="AP741" s="301"/>
      <c r="AQ741" s="301"/>
      <c r="AT741" s="301"/>
      <c r="AU741" s="301"/>
    </row>
    <row r="742" spans="29:47" s="325" customFormat="1" ht="15">
      <c r="AC742" s="301"/>
      <c r="AD742" s="301"/>
      <c r="AG742" s="301"/>
      <c r="AH742" s="301"/>
      <c r="AK742" s="301"/>
      <c r="AL742" s="301"/>
      <c r="AM742" s="301"/>
      <c r="AP742" s="301"/>
      <c r="AQ742" s="301"/>
      <c r="AT742" s="301"/>
      <c r="AU742" s="301"/>
    </row>
    <row r="743" spans="29:47" s="325" customFormat="1" ht="15">
      <c r="AC743" s="301"/>
      <c r="AD743" s="301"/>
      <c r="AG743" s="301"/>
      <c r="AH743" s="301"/>
      <c r="AK743" s="301"/>
      <c r="AL743" s="301"/>
      <c r="AM743" s="301"/>
      <c r="AP743" s="301"/>
      <c r="AQ743" s="301"/>
      <c r="AT743" s="301"/>
      <c r="AU743" s="301"/>
    </row>
    <row r="744" spans="29:47" s="325" customFormat="1" ht="15">
      <c r="AC744" s="301"/>
      <c r="AD744" s="301"/>
      <c r="AG744" s="301"/>
      <c r="AH744" s="301"/>
      <c r="AK744" s="301"/>
      <c r="AL744" s="301"/>
      <c r="AM744" s="301"/>
      <c r="AP744" s="301"/>
      <c r="AQ744" s="301"/>
      <c r="AT744" s="301"/>
      <c r="AU744" s="301"/>
    </row>
    <row r="745" spans="29:47" s="325" customFormat="1" ht="15">
      <c r="AC745" s="301"/>
      <c r="AD745" s="301"/>
      <c r="AG745" s="301"/>
      <c r="AH745" s="301"/>
      <c r="AK745" s="301"/>
      <c r="AL745" s="301"/>
      <c r="AM745" s="301"/>
      <c r="AP745" s="301"/>
      <c r="AQ745" s="301"/>
      <c r="AT745" s="301"/>
      <c r="AU745" s="301"/>
    </row>
    <row r="746" spans="29:47" s="325" customFormat="1" ht="15">
      <c r="AC746" s="301"/>
      <c r="AD746" s="301"/>
      <c r="AG746" s="301"/>
      <c r="AH746" s="301"/>
      <c r="AK746" s="301"/>
      <c r="AL746" s="301"/>
      <c r="AM746" s="301"/>
      <c r="AP746" s="301"/>
      <c r="AQ746" s="301"/>
      <c r="AT746" s="301"/>
      <c r="AU746" s="301"/>
    </row>
    <row r="747" spans="29:47" s="325" customFormat="1" ht="15">
      <c r="AC747" s="301"/>
      <c r="AD747" s="301"/>
      <c r="AG747" s="301"/>
      <c r="AH747" s="301"/>
      <c r="AK747" s="301"/>
      <c r="AL747" s="301"/>
      <c r="AM747" s="301"/>
      <c r="AP747" s="301"/>
      <c r="AQ747" s="301"/>
      <c r="AT747" s="301"/>
      <c r="AU747" s="301"/>
    </row>
    <row r="748" spans="29:47" s="325" customFormat="1" ht="15">
      <c r="AC748" s="301"/>
      <c r="AD748" s="301"/>
      <c r="AG748" s="301"/>
      <c r="AH748" s="301"/>
      <c r="AK748" s="301"/>
      <c r="AL748" s="301"/>
      <c r="AM748" s="301"/>
      <c r="AP748" s="301"/>
      <c r="AQ748" s="301"/>
      <c r="AT748" s="301"/>
      <c r="AU748" s="301"/>
    </row>
    <row r="749" spans="29:47" s="325" customFormat="1" ht="15">
      <c r="AC749" s="301"/>
      <c r="AD749" s="301"/>
      <c r="AG749" s="301"/>
      <c r="AH749" s="301"/>
      <c r="AK749" s="301"/>
      <c r="AL749" s="301"/>
      <c r="AM749" s="301"/>
      <c r="AP749" s="301"/>
      <c r="AQ749" s="301"/>
      <c r="AT749" s="301"/>
      <c r="AU749" s="301"/>
    </row>
    <row r="750" spans="29:47" s="325" customFormat="1" ht="15">
      <c r="AC750" s="301"/>
      <c r="AD750" s="301"/>
      <c r="AG750" s="301"/>
      <c r="AH750" s="301"/>
      <c r="AK750" s="301"/>
      <c r="AL750" s="301"/>
      <c r="AM750" s="301"/>
      <c r="AP750" s="301"/>
      <c r="AQ750" s="301"/>
      <c r="AT750" s="301"/>
      <c r="AU750" s="301"/>
    </row>
    <row r="751" spans="29:47" s="325" customFormat="1" ht="15">
      <c r="AC751" s="301"/>
      <c r="AD751" s="301"/>
      <c r="AG751" s="301"/>
      <c r="AH751" s="301"/>
      <c r="AK751" s="301"/>
      <c r="AL751" s="301"/>
      <c r="AM751" s="301"/>
      <c r="AP751" s="301"/>
      <c r="AQ751" s="301"/>
      <c r="AT751" s="301"/>
      <c r="AU751" s="301"/>
    </row>
    <row r="752" spans="29:47" s="325" customFormat="1" ht="15">
      <c r="AC752" s="301"/>
      <c r="AD752" s="301"/>
      <c r="AG752" s="301"/>
      <c r="AH752" s="301"/>
      <c r="AK752" s="301"/>
      <c r="AL752" s="301"/>
      <c r="AM752" s="301"/>
      <c r="AP752" s="301"/>
      <c r="AQ752" s="301"/>
      <c r="AT752" s="301"/>
      <c r="AU752" s="301"/>
    </row>
    <row r="753" spans="29:47" s="325" customFormat="1" ht="15">
      <c r="AC753" s="301"/>
      <c r="AD753" s="301"/>
      <c r="AG753" s="301"/>
      <c r="AH753" s="301"/>
      <c r="AK753" s="301"/>
      <c r="AL753" s="301"/>
      <c r="AM753" s="301"/>
      <c r="AP753" s="301"/>
      <c r="AQ753" s="301"/>
      <c r="AT753" s="301"/>
      <c r="AU753" s="301"/>
    </row>
    <row r="754" spans="29:47" s="325" customFormat="1" ht="15">
      <c r="AC754" s="301"/>
      <c r="AD754" s="301"/>
      <c r="AG754" s="301"/>
      <c r="AH754" s="301"/>
      <c r="AK754" s="301"/>
      <c r="AL754" s="301"/>
      <c r="AM754" s="301"/>
      <c r="AP754" s="301"/>
      <c r="AQ754" s="301"/>
      <c r="AT754" s="301"/>
      <c r="AU754" s="301"/>
    </row>
    <row r="755" spans="29:47" s="325" customFormat="1" ht="15">
      <c r="AC755" s="301"/>
      <c r="AD755" s="301"/>
      <c r="AG755" s="301"/>
      <c r="AH755" s="301"/>
      <c r="AK755" s="301"/>
      <c r="AL755" s="301"/>
      <c r="AM755" s="301"/>
      <c r="AP755" s="301"/>
      <c r="AQ755" s="301"/>
      <c r="AT755" s="301"/>
      <c r="AU755" s="301"/>
    </row>
    <row r="756" spans="29:47" s="325" customFormat="1" ht="15">
      <c r="AC756" s="301"/>
      <c r="AD756" s="301"/>
      <c r="AG756" s="301"/>
      <c r="AH756" s="301"/>
      <c r="AK756" s="301"/>
      <c r="AL756" s="301"/>
      <c r="AM756" s="301"/>
      <c r="AP756" s="301"/>
      <c r="AQ756" s="301"/>
      <c r="AT756" s="301"/>
      <c r="AU756" s="301"/>
    </row>
    <row r="757" spans="29:47" s="325" customFormat="1" ht="15">
      <c r="AC757" s="301"/>
      <c r="AD757" s="301"/>
      <c r="AG757" s="301"/>
      <c r="AH757" s="301"/>
      <c r="AK757" s="301"/>
      <c r="AL757" s="301"/>
      <c r="AM757" s="301"/>
      <c r="AP757" s="301"/>
      <c r="AQ757" s="301"/>
      <c r="AT757" s="301"/>
      <c r="AU757" s="301"/>
    </row>
    <row r="758" spans="29:47" s="325" customFormat="1" ht="15">
      <c r="AC758" s="301"/>
      <c r="AD758" s="301"/>
      <c r="AG758" s="301"/>
      <c r="AH758" s="301"/>
      <c r="AK758" s="301"/>
      <c r="AL758" s="301"/>
      <c r="AM758" s="301"/>
      <c r="AP758" s="301"/>
      <c r="AQ758" s="301"/>
      <c r="AT758" s="301"/>
      <c r="AU758" s="301"/>
    </row>
    <row r="759" spans="29:47" s="325" customFormat="1" ht="15">
      <c r="AC759" s="301"/>
      <c r="AD759" s="301"/>
      <c r="AG759" s="301"/>
      <c r="AH759" s="301"/>
      <c r="AK759" s="301"/>
      <c r="AL759" s="301"/>
      <c r="AM759" s="301"/>
      <c r="AP759" s="301"/>
      <c r="AQ759" s="301"/>
      <c r="AT759" s="301"/>
      <c r="AU759" s="301"/>
    </row>
    <row r="760" spans="29:47" s="325" customFormat="1" ht="15">
      <c r="AC760" s="301"/>
      <c r="AD760" s="301"/>
      <c r="AG760" s="301"/>
      <c r="AH760" s="301"/>
      <c r="AK760" s="301"/>
      <c r="AL760" s="301"/>
      <c r="AM760" s="301"/>
      <c r="AP760" s="301"/>
      <c r="AQ760" s="301"/>
      <c r="AT760" s="301"/>
      <c r="AU760" s="301"/>
    </row>
    <row r="761" spans="29:47" s="325" customFormat="1" ht="15">
      <c r="AC761" s="301"/>
      <c r="AD761" s="301"/>
      <c r="AG761" s="301"/>
      <c r="AH761" s="301"/>
      <c r="AK761" s="301"/>
      <c r="AL761" s="301"/>
      <c r="AM761" s="301"/>
      <c r="AP761" s="301"/>
      <c r="AQ761" s="301"/>
      <c r="AT761" s="301"/>
      <c r="AU761" s="301"/>
    </row>
    <row r="762" spans="29:47" s="325" customFormat="1" ht="15">
      <c r="AC762" s="301"/>
      <c r="AD762" s="301"/>
      <c r="AG762" s="301"/>
      <c r="AH762" s="301"/>
      <c r="AK762" s="301"/>
      <c r="AL762" s="301"/>
      <c r="AM762" s="301"/>
      <c r="AP762" s="301"/>
      <c r="AQ762" s="301"/>
      <c r="AT762" s="301"/>
      <c r="AU762" s="301"/>
    </row>
    <row r="763" spans="29:47" s="325" customFormat="1" ht="15">
      <c r="AC763" s="301"/>
      <c r="AD763" s="301"/>
      <c r="AG763" s="301"/>
      <c r="AH763" s="301"/>
      <c r="AK763" s="301"/>
      <c r="AL763" s="301"/>
      <c r="AM763" s="301"/>
      <c r="AP763" s="301"/>
      <c r="AQ763" s="301"/>
      <c r="AT763" s="301"/>
      <c r="AU763" s="301"/>
    </row>
    <row r="764" spans="29:47" s="325" customFormat="1" ht="15">
      <c r="AC764" s="301"/>
      <c r="AD764" s="301"/>
      <c r="AG764" s="301"/>
      <c r="AH764" s="301"/>
      <c r="AK764" s="301"/>
      <c r="AL764" s="301"/>
      <c r="AM764" s="301"/>
      <c r="AP764" s="301"/>
      <c r="AQ764" s="301"/>
      <c r="AT764" s="301"/>
      <c r="AU764" s="301"/>
    </row>
    <row r="765" spans="29:47" s="325" customFormat="1" ht="15">
      <c r="AC765" s="301"/>
      <c r="AD765" s="301"/>
      <c r="AG765" s="301"/>
      <c r="AH765" s="301"/>
      <c r="AK765" s="301"/>
      <c r="AL765" s="301"/>
      <c r="AM765" s="301"/>
      <c r="AP765" s="301"/>
      <c r="AQ765" s="301"/>
      <c r="AT765" s="301"/>
      <c r="AU765" s="301"/>
    </row>
    <row r="766" spans="29:47" s="325" customFormat="1" ht="15">
      <c r="AC766" s="301"/>
      <c r="AD766" s="301"/>
      <c r="AG766" s="301"/>
      <c r="AH766" s="301"/>
      <c r="AK766" s="301"/>
      <c r="AL766" s="301"/>
      <c r="AM766" s="301"/>
      <c r="AP766" s="301"/>
      <c r="AQ766" s="301"/>
      <c r="AT766" s="301"/>
      <c r="AU766" s="301"/>
    </row>
    <row r="767" spans="29:47" s="325" customFormat="1" ht="15">
      <c r="AC767" s="301"/>
      <c r="AD767" s="301"/>
      <c r="AG767" s="301"/>
      <c r="AH767" s="301"/>
      <c r="AK767" s="301"/>
      <c r="AL767" s="301"/>
      <c r="AM767" s="301"/>
      <c r="AP767" s="301"/>
      <c r="AQ767" s="301"/>
      <c r="AT767" s="301"/>
      <c r="AU767" s="301"/>
    </row>
    <row r="768" spans="29:47" s="325" customFormat="1" ht="15">
      <c r="AC768" s="301"/>
      <c r="AD768" s="301"/>
      <c r="AG768" s="301"/>
      <c r="AH768" s="301"/>
      <c r="AK768" s="301"/>
      <c r="AL768" s="301"/>
      <c r="AM768" s="301"/>
      <c r="AP768" s="301"/>
      <c r="AQ768" s="301"/>
      <c r="AT768" s="301"/>
      <c r="AU768" s="301"/>
    </row>
    <row r="769" spans="29:47" s="325" customFormat="1" ht="15">
      <c r="AC769" s="301"/>
      <c r="AD769" s="301"/>
      <c r="AG769" s="301"/>
      <c r="AH769" s="301"/>
      <c r="AK769" s="301"/>
      <c r="AL769" s="301"/>
      <c r="AM769" s="301"/>
      <c r="AP769" s="301"/>
      <c r="AQ769" s="301"/>
      <c r="AT769" s="301"/>
      <c r="AU769" s="301"/>
    </row>
    <row r="770" spans="29:47" s="325" customFormat="1" ht="15">
      <c r="AC770" s="301"/>
      <c r="AD770" s="301"/>
      <c r="AG770" s="301"/>
      <c r="AH770" s="301"/>
      <c r="AK770" s="301"/>
      <c r="AL770" s="301"/>
      <c r="AM770" s="301"/>
      <c r="AP770" s="301"/>
      <c r="AQ770" s="301"/>
      <c r="AT770" s="301"/>
      <c r="AU770" s="301"/>
    </row>
    <row r="771" spans="29:47" s="325" customFormat="1" ht="15">
      <c r="AC771" s="301"/>
      <c r="AD771" s="301"/>
      <c r="AG771" s="301"/>
      <c r="AH771" s="301"/>
      <c r="AK771" s="301"/>
      <c r="AL771" s="301"/>
      <c r="AM771" s="301"/>
      <c r="AP771" s="301"/>
      <c r="AQ771" s="301"/>
      <c r="AT771" s="301"/>
      <c r="AU771" s="301"/>
    </row>
    <row r="772" spans="29:47" s="325" customFormat="1" ht="15">
      <c r="AC772" s="301"/>
      <c r="AD772" s="301"/>
      <c r="AG772" s="301"/>
      <c r="AH772" s="301"/>
      <c r="AK772" s="301"/>
      <c r="AL772" s="301"/>
      <c r="AM772" s="301"/>
      <c r="AP772" s="301"/>
      <c r="AQ772" s="301"/>
      <c r="AT772" s="301"/>
      <c r="AU772" s="301"/>
    </row>
    <row r="773" spans="29:47" s="325" customFormat="1" ht="15">
      <c r="AC773" s="301"/>
      <c r="AD773" s="301"/>
      <c r="AG773" s="301"/>
      <c r="AH773" s="301"/>
      <c r="AK773" s="301"/>
      <c r="AL773" s="301"/>
      <c r="AM773" s="301"/>
      <c r="AP773" s="301"/>
      <c r="AQ773" s="301"/>
      <c r="AT773" s="301"/>
      <c r="AU773" s="301"/>
    </row>
    <row r="774" spans="29:47" s="325" customFormat="1" ht="15">
      <c r="AC774" s="301"/>
      <c r="AD774" s="301"/>
      <c r="AG774" s="301"/>
      <c r="AH774" s="301"/>
      <c r="AK774" s="301"/>
      <c r="AL774" s="301"/>
      <c r="AM774" s="301"/>
      <c r="AP774" s="301"/>
      <c r="AQ774" s="301"/>
      <c r="AT774" s="301"/>
      <c r="AU774" s="301"/>
    </row>
    <row r="775" spans="29:47" s="325" customFormat="1" ht="15">
      <c r="AC775" s="301"/>
      <c r="AD775" s="301"/>
      <c r="AG775" s="301"/>
      <c r="AH775" s="301"/>
      <c r="AK775" s="301"/>
      <c r="AL775" s="301"/>
      <c r="AM775" s="301"/>
      <c r="AP775" s="301"/>
      <c r="AQ775" s="301"/>
      <c r="AT775" s="301"/>
      <c r="AU775" s="301"/>
    </row>
    <row r="776" spans="29:47" s="325" customFormat="1" ht="15">
      <c r="AC776" s="301"/>
      <c r="AD776" s="301"/>
      <c r="AG776" s="301"/>
      <c r="AH776" s="301"/>
      <c r="AK776" s="301"/>
      <c r="AL776" s="301"/>
      <c r="AM776" s="301"/>
      <c r="AP776" s="301"/>
      <c r="AQ776" s="301"/>
      <c r="AT776" s="301"/>
      <c r="AU776" s="301"/>
    </row>
    <row r="777" spans="29:47" s="325" customFormat="1" ht="15">
      <c r="AC777" s="301"/>
      <c r="AD777" s="301"/>
      <c r="AG777" s="301"/>
      <c r="AH777" s="301"/>
      <c r="AK777" s="301"/>
      <c r="AL777" s="301"/>
      <c r="AM777" s="301"/>
      <c r="AP777" s="301"/>
      <c r="AQ777" s="301"/>
      <c r="AT777" s="301"/>
      <c r="AU777" s="301"/>
    </row>
    <row r="778" spans="29:47" s="325" customFormat="1" ht="15">
      <c r="AC778" s="301"/>
      <c r="AD778" s="301"/>
      <c r="AG778" s="301"/>
      <c r="AH778" s="301"/>
      <c r="AK778" s="301"/>
      <c r="AL778" s="301"/>
      <c r="AM778" s="301"/>
      <c r="AP778" s="301"/>
      <c r="AQ778" s="301"/>
      <c r="AT778" s="301"/>
      <c r="AU778" s="301"/>
    </row>
    <row r="779" spans="29:47" s="325" customFormat="1" ht="15">
      <c r="AC779" s="301"/>
      <c r="AD779" s="301"/>
      <c r="AG779" s="301"/>
      <c r="AH779" s="301"/>
      <c r="AK779" s="301"/>
      <c r="AL779" s="301"/>
      <c r="AM779" s="301"/>
      <c r="AP779" s="301"/>
      <c r="AQ779" s="301"/>
      <c r="AT779" s="301"/>
      <c r="AU779" s="301"/>
    </row>
    <row r="780" spans="29:47" s="325" customFormat="1" ht="15">
      <c r="AC780" s="301"/>
      <c r="AD780" s="301"/>
      <c r="AG780" s="301"/>
      <c r="AH780" s="301"/>
      <c r="AK780" s="301"/>
      <c r="AL780" s="301"/>
      <c r="AM780" s="301"/>
      <c r="AP780" s="301"/>
      <c r="AQ780" s="301"/>
      <c r="AT780" s="301"/>
      <c r="AU780" s="301"/>
    </row>
    <row r="781" spans="29:47" s="325" customFormat="1" ht="15">
      <c r="AC781" s="301"/>
      <c r="AD781" s="301"/>
      <c r="AG781" s="301"/>
      <c r="AH781" s="301"/>
      <c r="AK781" s="301"/>
      <c r="AL781" s="301"/>
      <c r="AM781" s="301"/>
      <c r="AP781" s="301"/>
      <c r="AQ781" s="301"/>
      <c r="AT781" s="301"/>
      <c r="AU781" s="301"/>
    </row>
    <row r="782" spans="29:47" s="325" customFormat="1" ht="15">
      <c r="AC782" s="301"/>
      <c r="AD782" s="301"/>
      <c r="AG782" s="301"/>
      <c r="AH782" s="301"/>
      <c r="AK782" s="301"/>
      <c r="AL782" s="301"/>
      <c r="AM782" s="301"/>
      <c r="AP782" s="301"/>
      <c r="AQ782" s="301"/>
      <c r="AT782" s="301"/>
      <c r="AU782" s="301"/>
    </row>
    <row r="783" spans="29:47" s="325" customFormat="1" ht="15">
      <c r="AC783" s="301"/>
      <c r="AD783" s="301"/>
      <c r="AG783" s="301"/>
      <c r="AH783" s="301"/>
      <c r="AK783" s="301"/>
      <c r="AL783" s="301"/>
      <c r="AM783" s="301"/>
      <c r="AP783" s="301"/>
      <c r="AQ783" s="301"/>
      <c r="AT783" s="301"/>
      <c r="AU783" s="301"/>
    </row>
    <row r="784" spans="29:47" s="325" customFormat="1" ht="15">
      <c r="AC784" s="301"/>
      <c r="AD784" s="301"/>
      <c r="AG784" s="301"/>
      <c r="AH784" s="301"/>
      <c r="AK784" s="301"/>
      <c r="AL784" s="301"/>
      <c r="AM784" s="301"/>
      <c r="AP784" s="301"/>
      <c r="AQ784" s="301"/>
      <c r="AT784" s="301"/>
      <c r="AU784" s="301"/>
    </row>
    <row r="785" spans="29:47" s="325" customFormat="1" ht="15">
      <c r="AC785" s="301"/>
      <c r="AD785" s="301"/>
      <c r="AG785" s="301"/>
      <c r="AH785" s="301"/>
      <c r="AK785" s="301"/>
      <c r="AL785" s="301"/>
      <c r="AM785" s="301"/>
      <c r="AP785" s="301"/>
      <c r="AQ785" s="301"/>
      <c r="AT785" s="301"/>
      <c r="AU785" s="301"/>
    </row>
    <row r="786" spans="29:47" s="325" customFormat="1" ht="15">
      <c r="AC786" s="301"/>
      <c r="AD786" s="301"/>
      <c r="AG786" s="301"/>
      <c r="AH786" s="301"/>
      <c r="AK786" s="301"/>
      <c r="AL786" s="301"/>
      <c r="AM786" s="301"/>
      <c r="AP786" s="301"/>
      <c r="AQ786" s="301"/>
      <c r="AT786" s="301"/>
      <c r="AU786" s="301"/>
    </row>
    <row r="787" spans="29:47" s="325" customFormat="1" ht="15">
      <c r="AC787" s="301"/>
      <c r="AD787" s="301"/>
      <c r="AG787" s="301"/>
      <c r="AH787" s="301"/>
      <c r="AK787" s="301"/>
      <c r="AL787" s="301"/>
      <c r="AM787" s="301"/>
      <c r="AP787" s="301"/>
      <c r="AQ787" s="301"/>
      <c r="AT787" s="301"/>
      <c r="AU787" s="301"/>
    </row>
    <row r="788" spans="29:47" s="325" customFormat="1" ht="15">
      <c r="AC788" s="301"/>
      <c r="AD788" s="301"/>
      <c r="AG788" s="301"/>
      <c r="AH788" s="301"/>
      <c r="AK788" s="301"/>
      <c r="AL788" s="301"/>
      <c r="AM788" s="301"/>
      <c r="AP788" s="301"/>
      <c r="AQ788" s="301"/>
      <c r="AT788" s="301"/>
      <c r="AU788" s="301"/>
    </row>
    <row r="789" spans="29:47" s="325" customFormat="1" ht="15">
      <c r="AC789" s="301"/>
      <c r="AD789" s="301"/>
      <c r="AG789" s="301"/>
      <c r="AH789" s="301"/>
      <c r="AK789" s="301"/>
      <c r="AL789" s="301"/>
      <c r="AM789" s="301"/>
      <c r="AP789" s="301"/>
      <c r="AQ789" s="301"/>
      <c r="AT789" s="301"/>
      <c r="AU789" s="301"/>
    </row>
    <row r="790" spans="29:47" s="325" customFormat="1" ht="15">
      <c r="AC790" s="301"/>
      <c r="AD790" s="301"/>
      <c r="AG790" s="301"/>
      <c r="AH790" s="301"/>
      <c r="AK790" s="301"/>
      <c r="AL790" s="301"/>
      <c r="AM790" s="301"/>
      <c r="AP790" s="301"/>
      <c r="AQ790" s="301"/>
      <c r="AT790" s="301"/>
      <c r="AU790" s="301"/>
    </row>
    <row r="791" spans="29:47" s="325" customFormat="1" ht="15">
      <c r="AC791" s="301"/>
      <c r="AD791" s="301"/>
      <c r="AG791" s="301"/>
      <c r="AH791" s="301"/>
      <c r="AK791" s="301"/>
      <c r="AL791" s="301"/>
      <c r="AM791" s="301"/>
      <c r="AP791" s="301"/>
      <c r="AQ791" s="301"/>
      <c r="AT791" s="301"/>
      <c r="AU791" s="301"/>
    </row>
    <row r="792" spans="29:47" s="325" customFormat="1" ht="15">
      <c r="AC792" s="301"/>
      <c r="AD792" s="301"/>
      <c r="AG792" s="301"/>
      <c r="AH792" s="301"/>
      <c r="AK792" s="301"/>
      <c r="AL792" s="301"/>
      <c r="AM792" s="301"/>
      <c r="AP792" s="301"/>
      <c r="AQ792" s="301"/>
      <c r="AT792" s="301"/>
      <c r="AU792" s="301"/>
    </row>
    <row r="793" spans="29:47" s="325" customFormat="1" ht="15">
      <c r="AC793" s="301"/>
      <c r="AD793" s="301"/>
      <c r="AG793" s="301"/>
      <c r="AH793" s="301"/>
      <c r="AK793" s="301"/>
      <c r="AL793" s="301"/>
      <c r="AM793" s="301"/>
      <c r="AP793" s="301"/>
      <c r="AQ793" s="301"/>
      <c r="AT793" s="301"/>
      <c r="AU793" s="301"/>
    </row>
    <row r="794" spans="29:47" s="325" customFormat="1" ht="15">
      <c r="AC794" s="301"/>
      <c r="AD794" s="301"/>
      <c r="AG794" s="301"/>
      <c r="AH794" s="301"/>
      <c r="AK794" s="301"/>
      <c r="AL794" s="301"/>
      <c r="AM794" s="301"/>
      <c r="AP794" s="301"/>
      <c r="AQ794" s="301"/>
      <c r="AT794" s="301"/>
      <c r="AU794" s="301"/>
    </row>
    <row r="795" spans="29:47" s="325" customFormat="1" ht="15">
      <c r="AC795" s="301"/>
      <c r="AD795" s="301"/>
      <c r="AG795" s="301"/>
      <c r="AH795" s="301"/>
      <c r="AK795" s="301"/>
      <c r="AL795" s="301"/>
      <c r="AM795" s="301"/>
      <c r="AP795" s="301"/>
      <c r="AQ795" s="301"/>
      <c r="AT795" s="301"/>
      <c r="AU795" s="301"/>
    </row>
    <row r="796" spans="29:47" s="325" customFormat="1" ht="15">
      <c r="AC796" s="301"/>
      <c r="AD796" s="301"/>
      <c r="AG796" s="301"/>
      <c r="AH796" s="301"/>
      <c r="AK796" s="301"/>
      <c r="AL796" s="301"/>
      <c r="AM796" s="301"/>
      <c r="AP796" s="301"/>
      <c r="AQ796" s="301"/>
      <c r="AT796" s="301"/>
      <c r="AU796" s="301"/>
    </row>
    <row r="797" spans="29:47" s="325" customFormat="1" ht="15">
      <c r="AC797" s="301"/>
      <c r="AD797" s="301"/>
      <c r="AG797" s="301"/>
      <c r="AH797" s="301"/>
      <c r="AK797" s="301"/>
      <c r="AL797" s="301"/>
      <c r="AM797" s="301"/>
      <c r="AP797" s="301"/>
      <c r="AQ797" s="301"/>
      <c r="AT797" s="301"/>
      <c r="AU797" s="301"/>
    </row>
    <row r="798" spans="29:47" s="325" customFormat="1" ht="15">
      <c r="AC798" s="301"/>
      <c r="AD798" s="301"/>
      <c r="AG798" s="301"/>
      <c r="AH798" s="301"/>
      <c r="AK798" s="301"/>
      <c r="AL798" s="301"/>
      <c r="AM798" s="301"/>
      <c r="AP798" s="301"/>
      <c r="AQ798" s="301"/>
      <c r="AT798" s="301"/>
      <c r="AU798" s="301"/>
    </row>
    <row r="799" spans="29:47" s="325" customFormat="1" ht="15">
      <c r="AC799" s="301"/>
      <c r="AD799" s="301"/>
      <c r="AG799" s="301"/>
      <c r="AH799" s="301"/>
      <c r="AK799" s="301"/>
      <c r="AL799" s="301"/>
      <c r="AM799" s="301"/>
      <c r="AP799" s="301"/>
      <c r="AQ799" s="301"/>
      <c r="AT799" s="301"/>
      <c r="AU799" s="301"/>
    </row>
    <row r="800" spans="29:47" s="325" customFormat="1" ht="15">
      <c r="AC800" s="301"/>
      <c r="AD800" s="301"/>
      <c r="AG800" s="301"/>
      <c r="AH800" s="301"/>
      <c r="AK800" s="301"/>
      <c r="AL800" s="301"/>
      <c r="AM800" s="301"/>
      <c r="AP800" s="301"/>
      <c r="AQ800" s="301"/>
      <c r="AT800" s="301"/>
      <c r="AU800" s="301"/>
    </row>
    <row r="801" spans="29:47" s="325" customFormat="1" ht="15">
      <c r="AC801" s="301"/>
      <c r="AD801" s="301"/>
      <c r="AG801" s="301"/>
      <c r="AH801" s="301"/>
      <c r="AK801" s="301"/>
      <c r="AL801" s="301"/>
      <c r="AM801" s="301"/>
      <c r="AP801" s="301"/>
      <c r="AQ801" s="301"/>
      <c r="AT801" s="301"/>
      <c r="AU801" s="301"/>
    </row>
    <row r="802" spans="29:47" s="325" customFormat="1" ht="15">
      <c r="AC802" s="301"/>
      <c r="AD802" s="301"/>
      <c r="AG802" s="301"/>
      <c r="AH802" s="301"/>
      <c r="AK802" s="301"/>
      <c r="AL802" s="301"/>
      <c r="AM802" s="301"/>
      <c r="AP802" s="301"/>
      <c r="AQ802" s="301"/>
      <c r="AT802" s="301"/>
      <c r="AU802" s="301"/>
    </row>
    <row r="803" spans="29:47" s="325" customFormat="1" ht="15">
      <c r="AC803" s="301"/>
      <c r="AD803" s="301"/>
      <c r="AG803" s="301"/>
      <c r="AH803" s="301"/>
      <c r="AK803" s="301"/>
      <c r="AL803" s="301"/>
      <c r="AM803" s="301"/>
      <c r="AP803" s="301"/>
      <c r="AQ803" s="301"/>
      <c r="AT803" s="301"/>
      <c r="AU803" s="301"/>
    </row>
    <row r="804" spans="29:47" s="325" customFormat="1" ht="15">
      <c r="AC804" s="301"/>
      <c r="AD804" s="301"/>
      <c r="AG804" s="301"/>
      <c r="AH804" s="301"/>
      <c r="AK804" s="301"/>
      <c r="AL804" s="301"/>
      <c r="AM804" s="301"/>
      <c r="AP804" s="301"/>
      <c r="AQ804" s="301"/>
      <c r="AT804" s="301"/>
      <c r="AU804" s="301"/>
    </row>
    <row r="805" spans="29:47" s="325" customFormat="1" ht="15">
      <c r="AC805" s="301"/>
      <c r="AD805" s="301"/>
      <c r="AG805" s="301"/>
      <c r="AH805" s="301"/>
      <c r="AK805" s="301"/>
      <c r="AL805" s="301"/>
      <c r="AM805" s="301"/>
      <c r="AP805" s="301"/>
      <c r="AQ805" s="301"/>
      <c r="AT805" s="301"/>
      <c r="AU805" s="301"/>
    </row>
    <row r="806" spans="29:47" s="325" customFormat="1" ht="15">
      <c r="AC806" s="301"/>
      <c r="AD806" s="301"/>
      <c r="AG806" s="301"/>
      <c r="AH806" s="301"/>
      <c r="AK806" s="301"/>
      <c r="AL806" s="301"/>
      <c r="AM806" s="301"/>
      <c r="AP806" s="301"/>
      <c r="AQ806" s="301"/>
      <c r="AT806" s="301"/>
      <c r="AU806" s="301"/>
    </row>
    <row r="807" spans="29:47" s="325" customFormat="1" ht="15">
      <c r="AC807" s="301"/>
      <c r="AD807" s="301"/>
      <c r="AG807" s="301"/>
      <c r="AH807" s="301"/>
      <c r="AK807" s="301"/>
      <c r="AL807" s="301"/>
      <c r="AM807" s="301"/>
      <c r="AP807" s="301"/>
      <c r="AQ807" s="301"/>
      <c r="AT807" s="301"/>
      <c r="AU807" s="301"/>
    </row>
    <row r="808" spans="29:47" s="325" customFormat="1" ht="15">
      <c r="AC808" s="301"/>
      <c r="AD808" s="301"/>
      <c r="AG808" s="301"/>
      <c r="AH808" s="301"/>
      <c r="AK808" s="301"/>
      <c r="AL808" s="301"/>
      <c r="AM808" s="301"/>
      <c r="AP808" s="301"/>
      <c r="AQ808" s="301"/>
      <c r="AT808" s="301"/>
      <c r="AU808" s="301"/>
    </row>
    <row r="809" spans="29:47" s="325" customFormat="1" ht="15">
      <c r="AC809" s="301"/>
      <c r="AD809" s="301"/>
      <c r="AG809" s="301"/>
      <c r="AH809" s="301"/>
      <c r="AK809" s="301"/>
      <c r="AL809" s="301"/>
      <c r="AM809" s="301"/>
      <c r="AP809" s="301"/>
      <c r="AQ809" s="301"/>
      <c r="AT809" s="301"/>
      <c r="AU809" s="301"/>
    </row>
    <row r="810" spans="29:47" s="325" customFormat="1" ht="15">
      <c r="AC810" s="301"/>
      <c r="AD810" s="301"/>
      <c r="AG810" s="301"/>
      <c r="AH810" s="301"/>
      <c r="AK810" s="301"/>
      <c r="AL810" s="301"/>
      <c r="AM810" s="301"/>
      <c r="AP810" s="301"/>
      <c r="AQ810" s="301"/>
      <c r="AT810" s="301"/>
      <c r="AU810" s="301"/>
    </row>
    <row r="811" spans="29:47" s="325" customFormat="1" ht="15">
      <c r="AC811" s="301"/>
      <c r="AD811" s="301"/>
      <c r="AG811" s="301"/>
      <c r="AH811" s="301"/>
      <c r="AK811" s="301"/>
      <c r="AL811" s="301"/>
      <c r="AM811" s="301"/>
      <c r="AP811" s="301"/>
      <c r="AQ811" s="301"/>
      <c r="AT811" s="301"/>
      <c r="AU811" s="301"/>
    </row>
    <row r="812" spans="29:47" s="325" customFormat="1" ht="15">
      <c r="AC812" s="301"/>
      <c r="AD812" s="301"/>
      <c r="AG812" s="301"/>
      <c r="AH812" s="301"/>
      <c r="AK812" s="301"/>
      <c r="AL812" s="301"/>
      <c r="AM812" s="301"/>
      <c r="AP812" s="301"/>
      <c r="AQ812" s="301"/>
      <c r="AT812" s="301"/>
      <c r="AU812" s="301"/>
    </row>
    <row r="813" spans="29:47" s="325" customFormat="1" ht="15">
      <c r="AC813" s="301"/>
      <c r="AD813" s="301"/>
      <c r="AG813" s="301"/>
      <c r="AH813" s="301"/>
      <c r="AK813" s="301"/>
      <c r="AL813" s="301"/>
      <c r="AM813" s="301"/>
      <c r="AP813" s="301"/>
      <c r="AQ813" s="301"/>
      <c r="AT813" s="301"/>
      <c r="AU813" s="301"/>
    </row>
    <row r="814" spans="29:47" s="325" customFormat="1" ht="15">
      <c r="AC814" s="301"/>
      <c r="AD814" s="301"/>
      <c r="AG814" s="301"/>
      <c r="AH814" s="301"/>
      <c r="AK814" s="301"/>
      <c r="AL814" s="301"/>
      <c r="AM814" s="301"/>
      <c r="AP814" s="301"/>
      <c r="AQ814" s="301"/>
      <c r="AT814" s="301"/>
      <c r="AU814" s="301"/>
    </row>
    <row r="815" spans="29:47" s="325" customFormat="1" ht="15">
      <c r="AC815" s="301"/>
      <c r="AD815" s="301"/>
      <c r="AG815" s="301"/>
      <c r="AH815" s="301"/>
      <c r="AK815" s="301"/>
      <c r="AL815" s="301"/>
      <c r="AM815" s="301"/>
      <c r="AP815" s="301"/>
      <c r="AQ815" s="301"/>
      <c r="AT815" s="301"/>
      <c r="AU815" s="301"/>
    </row>
    <row r="816" spans="29:47" s="325" customFormat="1" ht="15">
      <c r="AC816" s="301"/>
      <c r="AD816" s="301"/>
      <c r="AG816" s="301"/>
      <c r="AH816" s="301"/>
      <c r="AK816" s="301"/>
      <c r="AL816" s="301"/>
      <c r="AM816" s="301"/>
      <c r="AP816" s="301"/>
      <c r="AQ816" s="301"/>
      <c r="AT816" s="301"/>
      <c r="AU816" s="301"/>
    </row>
    <row r="817" spans="29:47" s="325" customFormat="1" ht="15">
      <c r="AC817" s="301"/>
      <c r="AD817" s="301"/>
      <c r="AG817" s="301"/>
      <c r="AH817" s="301"/>
      <c r="AK817" s="301"/>
      <c r="AL817" s="301"/>
      <c r="AM817" s="301"/>
      <c r="AP817" s="301"/>
      <c r="AQ817" s="301"/>
      <c r="AT817" s="301"/>
      <c r="AU817" s="301"/>
    </row>
    <row r="818" spans="29:47" s="325" customFormat="1" ht="15">
      <c r="AC818" s="301"/>
      <c r="AD818" s="301"/>
      <c r="AG818" s="301"/>
      <c r="AH818" s="301"/>
      <c r="AK818" s="301"/>
      <c r="AL818" s="301"/>
      <c r="AM818" s="301"/>
      <c r="AP818" s="301"/>
      <c r="AQ818" s="301"/>
      <c r="AT818" s="301"/>
      <c r="AU818" s="301"/>
    </row>
    <row r="819" spans="29:47" s="325" customFormat="1" ht="15">
      <c r="AC819" s="301"/>
      <c r="AD819" s="301"/>
      <c r="AG819" s="301"/>
      <c r="AH819" s="301"/>
      <c r="AK819" s="301"/>
      <c r="AL819" s="301"/>
      <c r="AM819" s="301"/>
      <c r="AP819" s="301"/>
      <c r="AQ819" s="301"/>
      <c r="AT819" s="301"/>
      <c r="AU819" s="301"/>
    </row>
    <row r="820" spans="29:47" s="325" customFormat="1" ht="15">
      <c r="AC820" s="301"/>
      <c r="AD820" s="301"/>
      <c r="AG820" s="301"/>
      <c r="AH820" s="301"/>
      <c r="AK820" s="301"/>
      <c r="AL820" s="301"/>
      <c r="AM820" s="301"/>
      <c r="AP820" s="301"/>
      <c r="AQ820" s="301"/>
      <c r="AT820" s="301"/>
      <c r="AU820" s="301"/>
    </row>
    <row r="821" spans="29:47" s="325" customFormat="1" ht="15">
      <c r="AC821" s="301"/>
      <c r="AD821" s="301"/>
      <c r="AG821" s="301"/>
      <c r="AH821" s="301"/>
      <c r="AK821" s="301"/>
      <c r="AL821" s="301"/>
      <c r="AM821" s="301"/>
      <c r="AP821" s="301"/>
      <c r="AQ821" s="301"/>
      <c r="AT821" s="301"/>
      <c r="AU821" s="301"/>
    </row>
    <row r="822" spans="29:47" s="325" customFormat="1" ht="15">
      <c r="AC822" s="301"/>
      <c r="AD822" s="301"/>
      <c r="AG822" s="301"/>
      <c r="AH822" s="301"/>
      <c r="AK822" s="301"/>
      <c r="AL822" s="301"/>
      <c r="AM822" s="301"/>
      <c r="AP822" s="301"/>
      <c r="AQ822" s="301"/>
      <c r="AT822" s="301"/>
      <c r="AU822" s="301"/>
    </row>
    <row r="823" spans="29:47" s="325" customFormat="1" ht="15">
      <c r="AC823" s="301"/>
      <c r="AD823" s="301"/>
      <c r="AG823" s="301"/>
      <c r="AH823" s="301"/>
      <c r="AK823" s="301"/>
      <c r="AL823" s="301"/>
      <c r="AM823" s="301"/>
      <c r="AP823" s="301"/>
      <c r="AQ823" s="301"/>
      <c r="AT823" s="301"/>
      <c r="AU823" s="301"/>
    </row>
    <row r="824" spans="29:47" s="325" customFormat="1" ht="15">
      <c r="AC824" s="301"/>
      <c r="AD824" s="301"/>
      <c r="AG824" s="301"/>
      <c r="AH824" s="301"/>
      <c r="AK824" s="301"/>
      <c r="AL824" s="301"/>
      <c r="AM824" s="301"/>
      <c r="AP824" s="301"/>
      <c r="AQ824" s="301"/>
      <c r="AT824" s="301"/>
      <c r="AU824" s="301"/>
    </row>
    <row r="825" spans="29:47" s="325" customFormat="1" ht="15">
      <c r="AC825" s="301"/>
      <c r="AD825" s="301"/>
      <c r="AG825" s="301"/>
      <c r="AH825" s="301"/>
      <c r="AK825" s="301"/>
      <c r="AL825" s="301"/>
      <c r="AM825" s="301"/>
      <c r="AP825" s="301"/>
      <c r="AQ825" s="301"/>
      <c r="AT825" s="301"/>
      <c r="AU825" s="301"/>
    </row>
    <row r="826" spans="29:47" s="325" customFormat="1" ht="15">
      <c r="AC826" s="301"/>
      <c r="AD826" s="301"/>
      <c r="AG826" s="301"/>
      <c r="AH826" s="301"/>
      <c r="AK826" s="301"/>
      <c r="AL826" s="301"/>
      <c r="AM826" s="301"/>
      <c r="AP826" s="301"/>
      <c r="AQ826" s="301"/>
      <c r="AT826" s="301"/>
      <c r="AU826" s="301"/>
    </row>
    <row r="827" spans="29:47" s="325" customFormat="1" ht="15">
      <c r="AC827" s="301"/>
      <c r="AD827" s="301"/>
      <c r="AG827" s="301"/>
      <c r="AH827" s="301"/>
      <c r="AK827" s="301"/>
      <c r="AL827" s="301"/>
      <c r="AM827" s="301"/>
      <c r="AP827" s="301"/>
      <c r="AQ827" s="301"/>
      <c r="AT827" s="301"/>
      <c r="AU827" s="301"/>
    </row>
    <row r="828" spans="29:47" s="325" customFormat="1" ht="15">
      <c r="AC828" s="301"/>
      <c r="AD828" s="301"/>
      <c r="AG828" s="301"/>
      <c r="AH828" s="301"/>
      <c r="AK828" s="301"/>
      <c r="AL828" s="301"/>
      <c r="AM828" s="301"/>
      <c r="AP828" s="301"/>
      <c r="AQ828" s="301"/>
      <c r="AT828" s="301"/>
      <c r="AU828" s="301"/>
    </row>
    <row r="829" spans="29:47" s="325" customFormat="1" ht="15">
      <c r="AC829" s="301"/>
      <c r="AD829" s="301"/>
      <c r="AG829" s="301"/>
      <c r="AH829" s="301"/>
      <c r="AK829" s="301"/>
      <c r="AL829" s="301"/>
      <c r="AM829" s="301"/>
      <c r="AP829" s="301"/>
      <c r="AQ829" s="301"/>
      <c r="AT829" s="301"/>
      <c r="AU829" s="301"/>
    </row>
    <row r="830" spans="29:47" s="325" customFormat="1" ht="15">
      <c r="AC830" s="301"/>
      <c r="AD830" s="301"/>
      <c r="AG830" s="301"/>
      <c r="AH830" s="301"/>
      <c r="AK830" s="301"/>
      <c r="AL830" s="301"/>
      <c r="AM830" s="301"/>
      <c r="AP830" s="301"/>
      <c r="AQ830" s="301"/>
      <c r="AT830" s="301"/>
      <c r="AU830" s="301"/>
    </row>
    <row r="831" spans="29:47" s="325" customFormat="1" ht="15">
      <c r="AC831" s="301"/>
      <c r="AD831" s="301"/>
      <c r="AG831" s="301"/>
      <c r="AH831" s="301"/>
      <c r="AK831" s="301"/>
      <c r="AL831" s="301"/>
      <c r="AM831" s="301"/>
      <c r="AP831" s="301"/>
      <c r="AQ831" s="301"/>
      <c r="AT831" s="301"/>
      <c r="AU831" s="301"/>
    </row>
    <row r="832" spans="29:47" s="325" customFormat="1" ht="15">
      <c r="AC832" s="301"/>
      <c r="AD832" s="301"/>
      <c r="AG832" s="301"/>
      <c r="AH832" s="301"/>
      <c r="AK832" s="301"/>
      <c r="AL832" s="301"/>
      <c r="AM832" s="301"/>
      <c r="AP832" s="301"/>
      <c r="AQ832" s="301"/>
      <c r="AT832" s="301"/>
      <c r="AU832" s="301"/>
    </row>
    <row r="833" spans="29:47" s="325" customFormat="1" ht="15">
      <c r="AC833" s="301"/>
      <c r="AD833" s="301"/>
      <c r="AG833" s="301"/>
      <c r="AH833" s="301"/>
      <c r="AK833" s="301"/>
      <c r="AL833" s="301"/>
      <c r="AM833" s="301"/>
      <c r="AP833" s="301"/>
      <c r="AQ833" s="301"/>
      <c r="AT833" s="301"/>
      <c r="AU833" s="301"/>
    </row>
    <row r="834" spans="29:47" s="325" customFormat="1" ht="15">
      <c r="AC834" s="301"/>
      <c r="AD834" s="301"/>
      <c r="AG834" s="301"/>
      <c r="AH834" s="301"/>
      <c r="AK834" s="301"/>
      <c r="AL834" s="301"/>
      <c r="AM834" s="301"/>
      <c r="AP834" s="301"/>
      <c r="AQ834" s="301"/>
      <c r="AT834" s="301"/>
      <c r="AU834" s="301"/>
    </row>
    <row r="835" spans="29:47" s="325" customFormat="1" ht="15">
      <c r="AC835" s="301"/>
      <c r="AD835" s="301"/>
      <c r="AG835" s="301"/>
      <c r="AH835" s="301"/>
      <c r="AK835" s="301"/>
      <c r="AL835" s="301"/>
      <c r="AM835" s="301"/>
      <c r="AP835" s="301"/>
      <c r="AQ835" s="301"/>
      <c r="AT835" s="301"/>
      <c r="AU835" s="301"/>
    </row>
    <row r="836" spans="29:47" s="325" customFormat="1" ht="15">
      <c r="AC836" s="301"/>
      <c r="AD836" s="301"/>
      <c r="AG836" s="301"/>
      <c r="AH836" s="301"/>
      <c r="AK836" s="301"/>
      <c r="AL836" s="301"/>
      <c r="AM836" s="301"/>
      <c r="AP836" s="301"/>
      <c r="AQ836" s="301"/>
      <c r="AT836" s="301"/>
      <c r="AU836" s="301"/>
    </row>
    <row r="837" spans="29:47" s="325" customFormat="1" ht="15">
      <c r="AC837" s="301"/>
      <c r="AD837" s="301"/>
      <c r="AG837" s="301"/>
      <c r="AH837" s="301"/>
      <c r="AK837" s="301"/>
      <c r="AL837" s="301"/>
      <c r="AM837" s="301"/>
      <c r="AP837" s="301"/>
      <c r="AQ837" s="301"/>
      <c r="AT837" s="301"/>
      <c r="AU837" s="301"/>
    </row>
    <row r="838" spans="29:47" s="325" customFormat="1" ht="15">
      <c r="AC838" s="301"/>
      <c r="AD838" s="301"/>
      <c r="AG838" s="301"/>
      <c r="AH838" s="301"/>
      <c r="AK838" s="301"/>
      <c r="AL838" s="301"/>
      <c r="AM838" s="301"/>
      <c r="AP838" s="301"/>
      <c r="AQ838" s="301"/>
      <c r="AT838" s="301"/>
      <c r="AU838" s="301"/>
    </row>
    <row r="839" spans="29:47" s="325" customFormat="1" ht="15">
      <c r="AC839" s="301"/>
      <c r="AD839" s="301"/>
      <c r="AG839" s="301"/>
      <c r="AH839" s="301"/>
      <c r="AK839" s="301"/>
      <c r="AL839" s="301"/>
      <c r="AM839" s="301"/>
      <c r="AP839" s="301"/>
      <c r="AQ839" s="301"/>
      <c r="AT839" s="301"/>
      <c r="AU839" s="301"/>
    </row>
    <row r="840" spans="29:47" s="325" customFormat="1" ht="15">
      <c r="AC840" s="301"/>
      <c r="AD840" s="301"/>
      <c r="AG840" s="301"/>
      <c r="AH840" s="301"/>
      <c r="AK840" s="301"/>
      <c r="AL840" s="301"/>
      <c r="AM840" s="301"/>
      <c r="AP840" s="301"/>
      <c r="AQ840" s="301"/>
      <c r="AT840" s="301"/>
      <c r="AU840" s="301"/>
    </row>
    <row r="841" spans="29:47" s="325" customFormat="1" ht="15">
      <c r="AC841" s="301"/>
      <c r="AD841" s="301"/>
      <c r="AG841" s="301"/>
      <c r="AH841" s="301"/>
      <c r="AK841" s="301"/>
      <c r="AL841" s="301"/>
      <c r="AM841" s="301"/>
      <c r="AP841" s="301"/>
      <c r="AQ841" s="301"/>
      <c r="AT841" s="301"/>
      <c r="AU841" s="301"/>
    </row>
    <row r="842" spans="29:47" s="325" customFormat="1" ht="15">
      <c r="AC842" s="301"/>
      <c r="AD842" s="301"/>
      <c r="AG842" s="301"/>
      <c r="AH842" s="301"/>
      <c r="AK842" s="301"/>
      <c r="AL842" s="301"/>
      <c r="AM842" s="301"/>
      <c r="AP842" s="301"/>
      <c r="AQ842" s="301"/>
      <c r="AT842" s="301"/>
      <c r="AU842" s="301"/>
    </row>
    <row r="843" spans="29:47" s="325" customFormat="1" ht="15">
      <c r="AC843" s="301"/>
      <c r="AD843" s="301"/>
      <c r="AG843" s="301"/>
      <c r="AH843" s="301"/>
      <c r="AK843" s="301"/>
      <c r="AL843" s="301"/>
      <c r="AM843" s="301"/>
      <c r="AP843" s="301"/>
      <c r="AQ843" s="301"/>
      <c r="AT843" s="301"/>
      <c r="AU843" s="301"/>
    </row>
    <row r="844" spans="29:47" s="325" customFormat="1" ht="15">
      <c r="AC844" s="301"/>
      <c r="AD844" s="301"/>
      <c r="AG844" s="301"/>
      <c r="AH844" s="301"/>
      <c r="AK844" s="301"/>
      <c r="AL844" s="301"/>
      <c r="AM844" s="301"/>
      <c r="AP844" s="301"/>
      <c r="AQ844" s="301"/>
      <c r="AT844" s="301"/>
      <c r="AU844" s="301"/>
    </row>
    <row r="845" spans="29:47" s="325" customFormat="1" ht="15">
      <c r="AC845" s="301"/>
      <c r="AD845" s="301"/>
      <c r="AG845" s="301"/>
      <c r="AH845" s="301"/>
      <c r="AK845" s="301"/>
      <c r="AL845" s="301"/>
      <c r="AM845" s="301"/>
      <c r="AP845" s="301"/>
      <c r="AQ845" s="301"/>
      <c r="AT845" s="301"/>
      <c r="AU845" s="301"/>
    </row>
    <row r="846" spans="29:47" s="325" customFormat="1" ht="15">
      <c r="AC846" s="301"/>
      <c r="AD846" s="301"/>
      <c r="AG846" s="301"/>
      <c r="AH846" s="301"/>
      <c r="AK846" s="301"/>
      <c r="AL846" s="301"/>
      <c r="AM846" s="301"/>
      <c r="AP846" s="301"/>
      <c r="AQ846" s="301"/>
      <c r="AT846" s="301"/>
      <c r="AU846" s="301"/>
    </row>
    <row r="847" spans="29:47" s="325" customFormat="1" ht="15">
      <c r="AC847" s="301"/>
      <c r="AD847" s="301"/>
      <c r="AG847" s="301"/>
      <c r="AH847" s="301"/>
      <c r="AK847" s="301"/>
      <c r="AL847" s="301"/>
      <c r="AM847" s="301"/>
      <c r="AP847" s="301"/>
      <c r="AQ847" s="301"/>
      <c r="AT847" s="301"/>
      <c r="AU847" s="301"/>
    </row>
    <row r="848" spans="29:47" s="325" customFormat="1" ht="15">
      <c r="AC848" s="301"/>
      <c r="AD848" s="301"/>
      <c r="AG848" s="301"/>
      <c r="AH848" s="301"/>
      <c r="AK848" s="301"/>
      <c r="AL848" s="301"/>
      <c r="AM848" s="301"/>
      <c r="AP848" s="301"/>
      <c r="AQ848" s="301"/>
      <c r="AT848" s="301"/>
      <c r="AU848" s="301"/>
    </row>
    <row r="849" spans="29:47" s="325" customFormat="1" ht="15">
      <c r="AC849" s="301"/>
      <c r="AD849" s="301"/>
      <c r="AG849" s="301"/>
      <c r="AH849" s="301"/>
      <c r="AK849" s="301"/>
      <c r="AL849" s="301"/>
      <c r="AM849" s="301"/>
      <c r="AP849" s="301"/>
      <c r="AQ849" s="301"/>
      <c r="AT849" s="301"/>
      <c r="AU849" s="301"/>
    </row>
    <row r="850" spans="29:47" s="325" customFormat="1" ht="15">
      <c r="AC850" s="301"/>
      <c r="AD850" s="301"/>
      <c r="AG850" s="301"/>
      <c r="AH850" s="301"/>
      <c r="AK850" s="301"/>
      <c r="AL850" s="301"/>
      <c r="AM850" s="301"/>
      <c r="AP850" s="301"/>
      <c r="AQ850" s="301"/>
      <c r="AT850" s="301"/>
      <c r="AU850" s="301"/>
    </row>
    <row r="851" spans="29:47" s="325" customFormat="1" ht="15">
      <c r="AC851" s="301"/>
      <c r="AD851" s="301"/>
      <c r="AG851" s="301"/>
      <c r="AH851" s="301"/>
      <c r="AK851" s="301"/>
      <c r="AL851" s="301"/>
      <c r="AM851" s="301"/>
      <c r="AP851" s="301"/>
      <c r="AQ851" s="301"/>
      <c r="AT851" s="301"/>
      <c r="AU851" s="301"/>
    </row>
    <row r="852" spans="29:47" s="325" customFormat="1" ht="15">
      <c r="AC852" s="301"/>
      <c r="AD852" s="301"/>
      <c r="AG852" s="301"/>
      <c r="AH852" s="301"/>
      <c r="AK852" s="301"/>
      <c r="AL852" s="301"/>
      <c r="AM852" s="301"/>
      <c r="AP852" s="301"/>
      <c r="AQ852" s="301"/>
      <c r="AT852" s="301"/>
      <c r="AU852" s="301"/>
    </row>
    <row r="853" spans="29:47" s="325" customFormat="1" ht="15">
      <c r="AC853" s="301"/>
      <c r="AD853" s="301"/>
      <c r="AG853" s="301"/>
      <c r="AH853" s="301"/>
      <c r="AK853" s="301"/>
      <c r="AL853" s="301"/>
      <c r="AM853" s="301"/>
      <c r="AP853" s="301"/>
      <c r="AQ853" s="301"/>
      <c r="AT853" s="301"/>
      <c r="AU853" s="301"/>
    </row>
    <row r="854" spans="29:47" s="325" customFormat="1" ht="15">
      <c r="AC854" s="301"/>
      <c r="AD854" s="301"/>
      <c r="AG854" s="301"/>
      <c r="AH854" s="301"/>
      <c r="AK854" s="301"/>
      <c r="AL854" s="301"/>
      <c r="AM854" s="301"/>
      <c r="AP854" s="301"/>
      <c r="AQ854" s="301"/>
      <c r="AT854" s="301"/>
      <c r="AU854" s="301"/>
    </row>
    <row r="855" spans="29:47" s="325" customFormat="1" ht="15">
      <c r="AC855" s="301"/>
      <c r="AD855" s="301"/>
      <c r="AG855" s="301"/>
      <c r="AH855" s="301"/>
      <c r="AK855" s="301"/>
      <c r="AL855" s="301"/>
      <c r="AM855" s="301"/>
      <c r="AP855" s="301"/>
      <c r="AQ855" s="301"/>
      <c r="AT855" s="301"/>
      <c r="AU855" s="301"/>
    </row>
    <row r="856" spans="29:47" s="325" customFormat="1" ht="15">
      <c r="AC856" s="301"/>
      <c r="AD856" s="301"/>
      <c r="AG856" s="301"/>
      <c r="AH856" s="301"/>
      <c r="AK856" s="301"/>
      <c r="AL856" s="301"/>
      <c r="AM856" s="301"/>
      <c r="AP856" s="301"/>
      <c r="AQ856" s="301"/>
      <c r="AT856" s="301"/>
      <c r="AU856" s="301"/>
    </row>
    <row r="857" spans="29:47" s="325" customFormat="1" ht="15">
      <c r="AC857" s="301"/>
      <c r="AD857" s="301"/>
      <c r="AG857" s="301"/>
      <c r="AH857" s="301"/>
      <c r="AK857" s="301"/>
      <c r="AL857" s="301"/>
      <c r="AM857" s="301"/>
      <c r="AP857" s="301"/>
      <c r="AQ857" s="301"/>
      <c r="AT857" s="301"/>
      <c r="AU857" s="301"/>
    </row>
    <row r="858" spans="29:47" s="325" customFormat="1" ht="15">
      <c r="AC858" s="301"/>
      <c r="AD858" s="301"/>
      <c r="AG858" s="301"/>
      <c r="AH858" s="301"/>
      <c r="AK858" s="301"/>
      <c r="AL858" s="301"/>
      <c r="AM858" s="301"/>
      <c r="AP858" s="301"/>
      <c r="AQ858" s="301"/>
      <c r="AT858" s="301"/>
      <c r="AU858" s="301"/>
    </row>
    <row r="859" spans="29:47" s="325" customFormat="1" ht="15">
      <c r="AC859" s="301"/>
      <c r="AD859" s="301"/>
      <c r="AG859" s="301"/>
      <c r="AH859" s="301"/>
      <c r="AK859" s="301"/>
      <c r="AL859" s="301"/>
      <c r="AM859" s="301"/>
      <c r="AP859" s="301"/>
      <c r="AQ859" s="301"/>
      <c r="AT859" s="301"/>
      <c r="AU859" s="301"/>
    </row>
    <row r="860" spans="29:47" s="325" customFormat="1" ht="15">
      <c r="AC860" s="301"/>
      <c r="AD860" s="301"/>
      <c r="AG860" s="301"/>
      <c r="AH860" s="301"/>
      <c r="AK860" s="301"/>
      <c r="AL860" s="301"/>
      <c r="AM860" s="301"/>
      <c r="AP860" s="301"/>
      <c r="AQ860" s="301"/>
      <c r="AT860" s="301"/>
      <c r="AU860" s="301"/>
    </row>
    <row r="861" spans="29:47" s="325" customFormat="1" ht="15">
      <c r="AC861" s="301"/>
      <c r="AD861" s="301"/>
      <c r="AG861" s="301"/>
      <c r="AH861" s="301"/>
      <c r="AK861" s="301"/>
      <c r="AL861" s="301"/>
      <c r="AM861" s="301"/>
      <c r="AP861" s="301"/>
      <c r="AQ861" s="301"/>
      <c r="AT861" s="301"/>
      <c r="AU861" s="301"/>
    </row>
    <row r="862" spans="29:47" s="325" customFormat="1" ht="15">
      <c r="AC862" s="301"/>
      <c r="AD862" s="301"/>
      <c r="AG862" s="301"/>
      <c r="AH862" s="301"/>
      <c r="AK862" s="301"/>
      <c r="AL862" s="301"/>
      <c r="AM862" s="301"/>
      <c r="AP862" s="301"/>
      <c r="AQ862" s="301"/>
      <c r="AT862" s="301"/>
      <c r="AU862" s="301"/>
    </row>
    <row r="863" spans="29:47" s="325" customFormat="1" ht="15">
      <c r="AC863" s="301"/>
      <c r="AD863" s="301"/>
      <c r="AG863" s="301"/>
      <c r="AH863" s="301"/>
      <c r="AK863" s="301"/>
      <c r="AL863" s="301"/>
      <c r="AM863" s="301"/>
      <c r="AP863" s="301"/>
      <c r="AQ863" s="301"/>
      <c r="AT863" s="301"/>
      <c r="AU863" s="301"/>
    </row>
    <row r="864" spans="29:47" s="325" customFormat="1" ht="15">
      <c r="AC864" s="301"/>
      <c r="AD864" s="301"/>
      <c r="AG864" s="301"/>
      <c r="AH864" s="301"/>
      <c r="AK864" s="301"/>
      <c r="AL864" s="301"/>
      <c r="AM864" s="301"/>
      <c r="AP864" s="301"/>
      <c r="AQ864" s="301"/>
      <c r="AT864" s="301"/>
      <c r="AU864" s="301"/>
    </row>
    <row r="865" spans="29:47" s="325" customFormat="1" ht="15">
      <c r="AC865" s="301"/>
      <c r="AD865" s="301"/>
      <c r="AG865" s="301"/>
      <c r="AH865" s="301"/>
      <c r="AK865" s="301"/>
      <c r="AL865" s="301"/>
      <c r="AM865" s="301"/>
      <c r="AP865" s="301"/>
      <c r="AQ865" s="301"/>
      <c r="AT865" s="301"/>
      <c r="AU865" s="301"/>
    </row>
    <row r="866" spans="29:47" s="325" customFormat="1" ht="15">
      <c r="AC866" s="301"/>
      <c r="AD866" s="301"/>
      <c r="AG866" s="301"/>
      <c r="AH866" s="301"/>
      <c r="AK866" s="301"/>
      <c r="AL866" s="301"/>
      <c r="AM866" s="301"/>
      <c r="AP866" s="301"/>
      <c r="AQ866" s="301"/>
      <c r="AT866" s="301"/>
      <c r="AU866" s="301"/>
    </row>
    <row r="867" spans="29:47" s="325" customFormat="1" ht="15">
      <c r="AC867" s="301"/>
      <c r="AD867" s="301"/>
      <c r="AG867" s="301"/>
      <c r="AH867" s="301"/>
      <c r="AK867" s="301"/>
      <c r="AL867" s="301"/>
      <c r="AM867" s="301"/>
      <c r="AP867" s="301"/>
      <c r="AQ867" s="301"/>
      <c r="AT867" s="301"/>
      <c r="AU867" s="301"/>
    </row>
    <row r="868" spans="29:47" s="325" customFormat="1" ht="15">
      <c r="AC868" s="301"/>
      <c r="AD868" s="301"/>
      <c r="AG868" s="301"/>
      <c r="AH868" s="301"/>
      <c r="AK868" s="301"/>
      <c r="AL868" s="301"/>
      <c r="AM868" s="301"/>
      <c r="AP868" s="301"/>
      <c r="AQ868" s="301"/>
      <c r="AT868" s="301"/>
      <c r="AU868" s="301"/>
    </row>
    <row r="869" spans="29:47" s="325" customFormat="1" ht="15">
      <c r="AC869" s="301"/>
      <c r="AD869" s="301"/>
      <c r="AG869" s="301"/>
      <c r="AH869" s="301"/>
      <c r="AK869" s="301"/>
      <c r="AL869" s="301"/>
      <c r="AM869" s="301"/>
      <c r="AP869" s="301"/>
      <c r="AQ869" s="301"/>
      <c r="AT869" s="301"/>
      <c r="AU869" s="301"/>
    </row>
    <row r="870" spans="29:47" s="325" customFormat="1" ht="15">
      <c r="AC870" s="301"/>
      <c r="AD870" s="301"/>
      <c r="AG870" s="301"/>
      <c r="AH870" s="301"/>
      <c r="AK870" s="301"/>
      <c r="AL870" s="301"/>
      <c r="AM870" s="301"/>
      <c r="AP870" s="301"/>
      <c r="AQ870" s="301"/>
      <c r="AT870" s="301"/>
      <c r="AU870" s="301"/>
    </row>
    <row r="871" spans="29:47" s="325" customFormat="1" ht="15">
      <c r="AC871" s="301"/>
      <c r="AD871" s="301"/>
      <c r="AG871" s="301"/>
      <c r="AH871" s="301"/>
      <c r="AK871" s="301"/>
      <c r="AL871" s="301"/>
      <c r="AM871" s="301"/>
      <c r="AP871" s="301"/>
      <c r="AQ871" s="301"/>
      <c r="AT871" s="301"/>
      <c r="AU871" s="301"/>
    </row>
    <row r="872" spans="29:47" s="325" customFormat="1" ht="15">
      <c r="AC872" s="301"/>
      <c r="AD872" s="301"/>
      <c r="AG872" s="301"/>
      <c r="AH872" s="301"/>
      <c r="AK872" s="301"/>
      <c r="AL872" s="301"/>
      <c r="AM872" s="301"/>
      <c r="AP872" s="301"/>
      <c r="AQ872" s="301"/>
      <c r="AT872" s="301"/>
      <c r="AU872" s="301"/>
    </row>
    <row r="873" spans="29:47" s="325" customFormat="1" ht="15">
      <c r="AC873" s="301"/>
      <c r="AD873" s="301"/>
      <c r="AG873" s="301"/>
      <c r="AH873" s="301"/>
      <c r="AK873" s="301"/>
      <c r="AL873" s="301"/>
      <c r="AM873" s="301"/>
      <c r="AP873" s="301"/>
      <c r="AQ873" s="301"/>
      <c r="AT873" s="301"/>
      <c r="AU873" s="301"/>
    </row>
    <row r="874" spans="29:47" s="325" customFormat="1" ht="15">
      <c r="AC874" s="301"/>
      <c r="AD874" s="301"/>
      <c r="AG874" s="301"/>
      <c r="AH874" s="301"/>
      <c r="AK874" s="301"/>
      <c r="AL874" s="301"/>
      <c r="AM874" s="301"/>
      <c r="AP874" s="301"/>
      <c r="AQ874" s="301"/>
      <c r="AT874" s="301"/>
      <c r="AU874" s="301"/>
    </row>
    <row r="875" spans="29:47" s="325" customFormat="1" ht="15">
      <c r="AC875" s="301"/>
      <c r="AD875" s="301"/>
      <c r="AG875" s="301"/>
      <c r="AH875" s="301"/>
      <c r="AK875" s="301"/>
      <c r="AL875" s="301"/>
      <c r="AM875" s="301"/>
      <c r="AP875" s="301"/>
      <c r="AQ875" s="301"/>
      <c r="AT875" s="301"/>
      <c r="AU875" s="301"/>
    </row>
    <row r="876" spans="29:47" s="325" customFormat="1" ht="15">
      <c r="AC876" s="301"/>
      <c r="AD876" s="301"/>
      <c r="AG876" s="301"/>
      <c r="AH876" s="301"/>
      <c r="AK876" s="301"/>
      <c r="AL876" s="301"/>
      <c r="AM876" s="301"/>
      <c r="AP876" s="301"/>
      <c r="AQ876" s="301"/>
      <c r="AT876" s="301"/>
      <c r="AU876" s="301"/>
    </row>
    <row r="877" spans="29:47" s="325" customFormat="1" ht="15">
      <c r="AC877" s="301"/>
      <c r="AD877" s="301"/>
      <c r="AG877" s="301"/>
      <c r="AH877" s="301"/>
      <c r="AK877" s="301"/>
      <c r="AL877" s="301"/>
      <c r="AM877" s="301"/>
      <c r="AP877" s="301"/>
      <c r="AQ877" s="301"/>
      <c r="AT877" s="301"/>
      <c r="AU877" s="301"/>
    </row>
    <row r="878" spans="29:47" s="325" customFormat="1" ht="15">
      <c r="AC878" s="301"/>
      <c r="AD878" s="301"/>
      <c r="AG878" s="301"/>
      <c r="AH878" s="301"/>
      <c r="AK878" s="301"/>
      <c r="AL878" s="301"/>
      <c r="AM878" s="301"/>
      <c r="AP878" s="301"/>
      <c r="AQ878" s="301"/>
      <c r="AT878" s="301"/>
      <c r="AU878" s="301"/>
    </row>
    <row r="879" spans="29:47" s="325" customFormat="1" ht="15">
      <c r="AC879" s="301"/>
      <c r="AD879" s="301"/>
      <c r="AG879" s="301"/>
      <c r="AH879" s="301"/>
      <c r="AK879" s="301"/>
      <c r="AL879" s="301"/>
      <c r="AM879" s="301"/>
      <c r="AP879" s="301"/>
      <c r="AQ879" s="301"/>
      <c r="AT879" s="301"/>
      <c r="AU879" s="301"/>
    </row>
    <row r="880" spans="29:47" s="325" customFormat="1" ht="15">
      <c r="AC880" s="301"/>
      <c r="AD880" s="301"/>
      <c r="AG880" s="301"/>
      <c r="AH880" s="301"/>
      <c r="AK880" s="301"/>
      <c r="AL880" s="301"/>
      <c r="AM880" s="301"/>
      <c r="AP880" s="301"/>
      <c r="AQ880" s="301"/>
      <c r="AT880" s="301"/>
      <c r="AU880" s="301"/>
    </row>
    <row r="881" spans="29:47" s="325" customFormat="1" ht="15">
      <c r="AC881" s="301"/>
      <c r="AD881" s="301"/>
      <c r="AG881" s="301"/>
      <c r="AH881" s="301"/>
      <c r="AK881" s="301"/>
      <c r="AL881" s="301"/>
      <c r="AM881" s="301"/>
      <c r="AP881" s="301"/>
      <c r="AQ881" s="301"/>
      <c r="AT881" s="301"/>
      <c r="AU881" s="301"/>
    </row>
    <row r="882" spans="29:47" s="325" customFormat="1" ht="15">
      <c r="AC882" s="301"/>
      <c r="AD882" s="301"/>
      <c r="AG882" s="301"/>
      <c r="AH882" s="301"/>
      <c r="AK882" s="301"/>
      <c r="AL882" s="301"/>
      <c r="AM882" s="301"/>
      <c r="AP882" s="301"/>
      <c r="AQ882" s="301"/>
      <c r="AT882" s="301"/>
      <c r="AU882" s="301"/>
    </row>
    <row r="883" spans="29:47" s="325" customFormat="1" ht="15">
      <c r="AC883" s="301"/>
      <c r="AD883" s="301"/>
      <c r="AG883" s="301"/>
      <c r="AH883" s="301"/>
      <c r="AK883" s="301"/>
      <c r="AL883" s="301"/>
      <c r="AM883" s="301"/>
      <c r="AP883" s="301"/>
      <c r="AQ883" s="301"/>
      <c r="AT883" s="301"/>
      <c r="AU883" s="301"/>
    </row>
    <row r="884" spans="29:47" s="325" customFormat="1" ht="15">
      <c r="AC884" s="301"/>
      <c r="AD884" s="301"/>
      <c r="AG884" s="301"/>
      <c r="AH884" s="301"/>
      <c r="AK884" s="301"/>
      <c r="AL884" s="301"/>
      <c r="AM884" s="301"/>
      <c r="AP884" s="301"/>
      <c r="AQ884" s="301"/>
      <c r="AT884" s="301"/>
      <c r="AU884" s="301"/>
    </row>
    <row r="885" spans="29:47" s="325" customFormat="1" ht="15">
      <c r="AC885" s="301"/>
      <c r="AD885" s="301"/>
      <c r="AG885" s="301"/>
      <c r="AH885" s="301"/>
      <c r="AK885" s="301"/>
      <c r="AL885" s="301"/>
      <c r="AM885" s="301"/>
      <c r="AP885" s="301"/>
      <c r="AQ885" s="301"/>
      <c r="AT885" s="301"/>
      <c r="AU885" s="301"/>
    </row>
    <row r="886" spans="29:47" s="325" customFormat="1" ht="15">
      <c r="AC886" s="301"/>
      <c r="AD886" s="301"/>
      <c r="AG886" s="301"/>
      <c r="AH886" s="301"/>
      <c r="AK886" s="301"/>
      <c r="AL886" s="301"/>
      <c r="AM886" s="301"/>
      <c r="AP886" s="301"/>
      <c r="AQ886" s="301"/>
      <c r="AT886" s="301"/>
      <c r="AU886" s="301"/>
    </row>
    <row r="887" spans="29:47" s="325" customFormat="1" ht="15">
      <c r="AC887" s="301"/>
      <c r="AD887" s="301"/>
      <c r="AG887" s="301"/>
      <c r="AH887" s="301"/>
      <c r="AK887" s="301"/>
      <c r="AL887" s="301"/>
      <c r="AM887" s="301"/>
      <c r="AP887" s="301"/>
      <c r="AQ887" s="301"/>
      <c r="AT887" s="301"/>
      <c r="AU887" s="301"/>
    </row>
    <row r="888" spans="29:47" s="325" customFormat="1" ht="15">
      <c r="AC888" s="301"/>
      <c r="AD888" s="301"/>
      <c r="AG888" s="301"/>
      <c r="AH888" s="301"/>
      <c r="AK888" s="301"/>
      <c r="AL888" s="301"/>
      <c r="AM888" s="301"/>
      <c r="AP888" s="301"/>
      <c r="AQ888" s="301"/>
      <c r="AT888" s="301"/>
      <c r="AU888" s="301"/>
    </row>
    <row r="889" spans="29:47" s="325" customFormat="1" ht="15">
      <c r="AC889" s="301"/>
      <c r="AD889" s="301"/>
      <c r="AG889" s="301"/>
      <c r="AH889" s="301"/>
      <c r="AK889" s="301"/>
      <c r="AL889" s="301"/>
      <c r="AM889" s="301"/>
      <c r="AP889" s="301"/>
      <c r="AQ889" s="301"/>
      <c r="AT889" s="301"/>
      <c r="AU889" s="301"/>
    </row>
    <row r="890" spans="29:47" s="325" customFormat="1" ht="15">
      <c r="AC890" s="301"/>
      <c r="AD890" s="301"/>
      <c r="AG890" s="301"/>
      <c r="AH890" s="301"/>
      <c r="AK890" s="301"/>
      <c r="AL890" s="301"/>
      <c r="AM890" s="301"/>
      <c r="AP890" s="301"/>
      <c r="AQ890" s="301"/>
      <c r="AT890" s="301"/>
      <c r="AU890" s="301"/>
    </row>
    <row r="891" spans="29:47" s="325" customFormat="1" ht="15">
      <c r="AC891" s="301"/>
      <c r="AD891" s="301"/>
      <c r="AG891" s="301"/>
      <c r="AH891" s="301"/>
      <c r="AK891" s="301"/>
      <c r="AL891" s="301"/>
      <c r="AM891" s="301"/>
      <c r="AP891" s="301"/>
      <c r="AQ891" s="301"/>
      <c r="AT891" s="301"/>
      <c r="AU891" s="301"/>
    </row>
    <row r="892" spans="29:47" s="325" customFormat="1" ht="15">
      <c r="AC892" s="301"/>
      <c r="AD892" s="301"/>
      <c r="AG892" s="301"/>
      <c r="AH892" s="301"/>
      <c r="AK892" s="301"/>
      <c r="AL892" s="301"/>
      <c r="AM892" s="301"/>
      <c r="AP892" s="301"/>
      <c r="AQ892" s="301"/>
      <c r="AT892" s="301"/>
      <c r="AU892" s="301"/>
    </row>
    <row r="893" spans="29:47" s="325" customFormat="1" ht="15">
      <c r="AC893" s="301"/>
      <c r="AD893" s="301"/>
      <c r="AG893" s="301"/>
      <c r="AH893" s="301"/>
      <c r="AK893" s="301"/>
      <c r="AL893" s="301"/>
      <c r="AM893" s="301"/>
      <c r="AP893" s="301"/>
      <c r="AQ893" s="301"/>
      <c r="AT893" s="301"/>
      <c r="AU893" s="301"/>
    </row>
    <row r="894" spans="29:47" s="325" customFormat="1" ht="15">
      <c r="AC894" s="301"/>
      <c r="AD894" s="301"/>
      <c r="AG894" s="301"/>
      <c r="AH894" s="301"/>
      <c r="AK894" s="301"/>
      <c r="AL894" s="301"/>
      <c r="AM894" s="301"/>
      <c r="AP894" s="301"/>
      <c r="AQ894" s="301"/>
      <c r="AT894" s="301"/>
      <c r="AU894" s="301"/>
    </row>
    <row r="895" spans="29:47" s="325" customFormat="1" ht="15">
      <c r="AC895" s="301"/>
      <c r="AD895" s="301"/>
      <c r="AG895" s="301"/>
      <c r="AH895" s="301"/>
      <c r="AK895" s="301"/>
      <c r="AL895" s="301"/>
      <c r="AM895" s="301"/>
      <c r="AP895" s="301"/>
      <c r="AQ895" s="301"/>
      <c r="AT895" s="301"/>
      <c r="AU895" s="301"/>
    </row>
    <row r="896" spans="29:47" s="325" customFormat="1" ht="15">
      <c r="AC896" s="301"/>
      <c r="AD896" s="301"/>
      <c r="AG896" s="301"/>
      <c r="AH896" s="301"/>
      <c r="AK896" s="301"/>
      <c r="AL896" s="301"/>
      <c r="AM896" s="301"/>
      <c r="AP896" s="301"/>
      <c r="AQ896" s="301"/>
      <c r="AT896" s="301"/>
      <c r="AU896" s="301"/>
    </row>
    <row r="897" spans="29:47" s="325" customFormat="1" ht="15">
      <c r="AC897" s="301"/>
      <c r="AD897" s="301"/>
      <c r="AG897" s="301"/>
      <c r="AH897" s="301"/>
      <c r="AK897" s="301"/>
      <c r="AL897" s="301"/>
      <c r="AM897" s="301"/>
      <c r="AP897" s="301"/>
      <c r="AQ897" s="301"/>
      <c r="AT897" s="301"/>
      <c r="AU897" s="301"/>
    </row>
    <row r="898" spans="29:47" s="325" customFormat="1" ht="15">
      <c r="AC898" s="301"/>
      <c r="AD898" s="301"/>
      <c r="AG898" s="301"/>
      <c r="AH898" s="301"/>
      <c r="AK898" s="301"/>
      <c r="AL898" s="301"/>
      <c r="AM898" s="301"/>
      <c r="AP898" s="301"/>
      <c r="AQ898" s="301"/>
      <c r="AT898" s="301"/>
      <c r="AU898" s="301"/>
    </row>
    <row r="899" spans="29:47" s="325" customFormat="1" ht="15">
      <c r="AC899" s="301"/>
      <c r="AD899" s="301"/>
      <c r="AG899" s="301"/>
      <c r="AH899" s="301"/>
      <c r="AK899" s="301"/>
      <c r="AL899" s="301"/>
      <c r="AM899" s="301"/>
      <c r="AP899" s="301"/>
      <c r="AQ899" s="301"/>
      <c r="AT899" s="301"/>
      <c r="AU899" s="301"/>
    </row>
    <row r="900" spans="29:47" s="325" customFormat="1" ht="15">
      <c r="AC900" s="301"/>
      <c r="AD900" s="301"/>
      <c r="AG900" s="301"/>
      <c r="AH900" s="301"/>
      <c r="AK900" s="301"/>
      <c r="AL900" s="301"/>
      <c r="AM900" s="301"/>
      <c r="AP900" s="301"/>
      <c r="AQ900" s="301"/>
      <c r="AT900" s="301"/>
      <c r="AU900" s="301"/>
    </row>
    <row r="901" spans="29:47" s="325" customFormat="1" ht="15">
      <c r="AC901" s="301"/>
      <c r="AD901" s="301"/>
      <c r="AG901" s="301"/>
      <c r="AH901" s="301"/>
      <c r="AK901" s="301"/>
      <c r="AL901" s="301"/>
      <c r="AM901" s="301"/>
      <c r="AP901" s="301"/>
      <c r="AQ901" s="301"/>
      <c r="AT901" s="301"/>
      <c r="AU901" s="301"/>
    </row>
    <row r="902" spans="29:47" s="325" customFormat="1" ht="15">
      <c r="AC902" s="301"/>
      <c r="AD902" s="301"/>
      <c r="AG902" s="301"/>
      <c r="AH902" s="301"/>
      <c r="AK902" s="301"/>
      <c r="AL902" s="301"/>
      <c r="AM902" s="301"/>
      <c r="AP902" s="301"/>
      <c r="AQ902" s="301"/>
      <c r="AT902" s="301"/>
      <c r="AU902" s="301"/>
    </row>
    <row r="903" spans="29:47" s="325" customFormat="1" ht="15">
      <c r="AC903" s="301"/>
      <c r="AD903" s="301"/>
      <c r="AG903" s="301"/>
      <c r="AH903" s="301"/>
      <c r="AK903" s="301"/>
      <c r="AL903" s="301"/>
      <c r="AM903" s="301"/>
      <c r="AP903" s="301"/>
      <c r="AQ903" s="301"/>
      <c r="AT903" s="301"/>
      <c r="AU903" s="301"/>
    </row>
    <row r="904" spans="29:47" s="325" customFormat="1" ht="15">
      <c r="AC904" s="301"/>
      <c r="AD904" s="301"/>
      <c r="AG904" s="301"/>
      <c r="AH904" s="301"/>
      <c r="AK904" s="301"/>
      <c r="AL904" s="301"/>
      <c r="AM904" s="301"/>
      <c r="AP904" s="301"/>
      <c r="AQ904" s="301"/>
      <c r="AT904" s="301"/>
      <c r="AU904" s="301"/>
    </row>
    <row r="905" spans="29:47" s="325" customFormat="1" ht="15">
      <c r="AC905" s="301"/>
      <c r="AD905" s="301"/>
      <c r="AG905" s="301"/>
      <c r="AH905" s="301"/>
      <c r="AK905" s="301"/>
      <c r="AL905" s="301"/>
      <c r="AM905" s="301"/>
      <c r="AP905" s="301"/>
      <c r="AQ905" s="301"/>
      <c r="AT905" s="301"/>
      <c r="AU905" s="301"/>
    </row>
    <row r="906" spans="29:47" s="325" customFormat="1" ht="15">
      <c r="AC906" s="301"/>
      <c r="AD906" s="301"/>
      <c r="AG906" s="301"/>
      <c r="AH906" s="301"/>
      <c r="AK906" s="301"/>
      <c r="AL906" s="301"/>
      <c r="AM906" s="301"/>
      <c r="AP906" s="301"/>
      <c r="AQ906" s="301"/>
      <c r="AT906" s="301"/>
      <c r="AU906" s="301"/>
    </row>
    <row r="907" spans="29:47" s="325" customFormat="1" ht="15">
      <c r="AC907" s="301"/>
      <c r="AD907" s="301"/>
      <c r="AG907" s="301"/>
      <c r="AH907" s="301"/>
      <c r="AK907" s="301"/>
      <c r="AL907" s="301"/>
      <c r="AM907" s="301"/>
      <c r="AP907" s="301"/>
      <c r="AQ907" s="301"/>
      <c r="AT907" s="301"/>
      <c r="AU907" s="301"/>
    </row>
    <row r="908" spans="29:47" s="325" customFormat="1" ht="15">
      <c r="AC908" s="301"/>
      <c r="AD908" s="301"/>
      <c r="AG908" s="301"/>
      <c r="AH908" s="301"/>
      <c r="AK908" s="301"/>
      <c r="AL908" s="301"/>
      <c r="AM908" s="301"/>
      <c r="AP908" s="301"/>
      <c r="AQ908" s="301"/>
      <c r="AT908" s="301"/>
      <c r="AU908" s="301"/>
    </row>
    <row r="909" spans="29:47" s="325" customFormat="1" ht="15">
      <c r="AC909" s="301"/>
      <c r="AD909" s="301"/>
      <c r="AG909" s="301"/>
      <c r="AH909" s="301"/>
      <c r="AK909" s="301"/>
      <c r="AL909" s="301"/>
      <c r="AM909" s="301"/>
      <c r="AP909" s="301"/>
      <c r="AQ909" s="301"/>
      <c r="AT909" s="301"/>
      <c r="AU909" s="301"/>
    </row>
    <row r="910" spans="29:47" s="325" customFormat="1" ht="15">
      <c r="AC910" s="301"/>
      <c r="AD910" s="301"/>
      <c r="AG910" s="301"/>
      <c r="AH910" s="301"/>
      <c r="AK910" s="301"/>
      <c r="AL910" s="301"/>
      <c r="AM910" s="301"/>
      <c r="AP910" s="301"/>
      <c r="AQ910" s="301"/>
      <c r="AT910" s="301"/>
      <c r="AU910" s="301"/>
    </row>
    <row r="911" spans="29:47" s="325" customFormat="1" ht="15">
      <c r="AC911" s="301"/>
      <c r="AD911" s="301"/>
      <c r="AG911" s="301"/>
      <c r="AH911" s="301"/>
      <c r="AK911" s="301"/>
      <c r="AL911" s="301"/>
      <c r="AM911" s="301"/>
      <c r="AP911" s="301"/>
      <c r="AQ911" s="301"/>
      <c r="AT911" s="301"/>
      <c r="AU911" s="301"/>
    </row>
    <row r="912" spans="29:47" s="325" customFormat="1" ht="15">
      <c r="AC912" s="301"/>
      <c r="AD912" s="301"/>
      <c r="AG912" s="301"/>
      <c r="AH912" s="301"/>
      <c r="AK912" s="301"/>
      <c r="AL912" s="301"/>
      <c r="AM912" s="301"/>
      <c r="AP912" s="301"/>
      <c r="AQ912" s="301"/>
      <c r="AT912" s="301"/>
      <c r="AU912" s="301"/>
    </row>
    <row r="913" spans="29:47" s="325" customFormat="1" ht="15">
      <c r="AC913" s="301"/>
      <c r="AD913" s="301"/>
      <c r="AG913" s="301"/>
      <c r="AH913" s="301"/>
      <c r="AK913" s="301"/>
      <c r="AL913" s="301"/>
      <c r="AM913" s="301"/>
      <c r="AP913" s="301"/>
      <c r="AQ913" s="301"/>
      <c r="AT913" s="301"/>
      <c r="AU913" s="301"/>
    </row>
    <row r="914" spans="29:47" s="325" customFormat="1" ht="15">
      <c r="AC914" s="301"/>
      <c r="AD914" s="301"/>
      <c r="AG914" s="301"/>
      <c r="AH914" s="301"/>
      <c r="AK914" s="301"/>
      <c r="AL914" s="301"/>
      <c r="AM914" s="301"/>
      <c r="AP914" s="301"/>
      <c r="AQ914" s="301"/>
      <c r="AT914" s="301"/>
      <c r="AU914" s="301"/>
    </row>
    <row r="915" spans="29:47" s="325" customFormat="1" ht="15">
      <c r="AC915" s="301"/>
      <c r="AD915" s="301"/>
      <c r="AG915" s="301"/>
      <c r="AH915" s="301"/>
      <c r="AK915" s="301"/>
      <c r="AL915" s="301"/>
      <c r="AM915" s="301"/>
      <c r="AP915" s="301"/>
      <c r="AQ915" s="301"/>
      <c r="AT915" s="301"/>
      <c r="AU915" s="301"/>
    </row>
    <row r="916" spans="29:47" s="325" customFormat="1" ht="15">
      <c r="AC916" s="301"/>
      <c r="AD916" s="301"/>
      <c r="AG916" s="301"/>
      <c r="AH916" s="301"/>
      <c r="AK916" s="301"/>
      <c r="AL916" s="301"/>
      <c r="AM916" s="301"/>
      <c r="AP916" s="301"/>
      <c r="AQ916" s="301"/>
      <c r="AT916" s="301"/>
      <c r="AU916" s="301"/>
    </row>
    <row r="917" spans="29:47" s="325" customFormat="1" ht="15">
      <c r="AC917" s="301"/>
      <c r="AD917" s="301"/>
      <c r="AG917" s="301"/>
      <c r="AH917" s="301"/>
      <c r="AK917" s="301"/>
      <c r="AL917" s="301"/>
      <c r="AM917" s="301"/>
      <c r="AP917" s="301"/>
      <c r="AQ917" s="301"/>
      <c r="AT917" s="301"/>
      <c r="AU917" s="301"/>
    </row>
    <row r="918" spans="29:47" s="325" customFormat="1" ht="15">
      <c r="AC918" s="301"/>
      <c r="AD918" s="301"/>
      <c r="AG918" s="301"/>
      <c r="AH918" s="301"/>
      <c r="AK918" s="301"/>
      <c r="AL918" s="301"/>
      <c r="AM918" s="301"/>
      <c r="AP918" s="301"/>
      <c r="AQ918" s="301"/>
      <c r="AT918" s="301"/>
      <c r="AU918" s="301"/>
    </row>
    <row r="919" spans="29:47" s="325" customFormat="1" ht="15">
      <c r="AC919" s="301"/>
      <c r="AD919" s="301"/>
      <c r="AG919" s="301"/>
      <c r="AH919" s="301"/>
      <c r="AK919" s="301"/>
      <c r="AL919" s="301"/>
      <c r="AM919" s="301"/>
      <c r="AP919" s="301"/>
      <c r="AQ919" s="301"/>
      <c r="AT919" s="301"/>
      <c r="AU919" s="301"/>
    </row>
    <row r="920" spans="29:47" s="325" customFormat="1" ht="15">
      <c r="AC920" s="301"/>
      <c r="AD920" s="301"/>
      <c r="AG920" s="301"/>
      <c r="AH920" s="301"/>
      <c r="AK920" s="301"/>
      <c r="AL920" s="301"/>
      <c r="AM920" s="301"/>
      <c r="AP920" s="301"/>
      <c r="AQ920" s="301"/>
      <c r="AT920" s="301"/>
      <c r="AU920" s="301"/>
    </row>
    <row r="921" spans="29:47" s="325" customFormat="1" ht="15">
      <c r="AC921" s="301"/>
      <c r="AD921" s="301"/>
      <c r="AG921" s="301"/>
      <c r="AH921" s="301"/>
      <c r="AK921" s="301"/>
      <c r="AL921" s="301"/>
      <c r="AM921" s="301"/>
      <c r="AP921" s="301"/>
      <c r="AQ921" s="301"/>
      <c r="AT921" s="301"/>
      <c r="AU921" s="301"/>
    </row>
    <row r="922" spans="29:47" s="325" customFormat="1" ht="15">
      <c r="AC922" s="301"/>
      <c r="AD922" s="301"/>
      <c r="AG922" s="301"/>
      <c r="AH922" s="301"/>
      <c r="AK922" s="301"/>
      <c r="AL922" s="301"/>
      <c r="AM922" s="301"/>
      <c r="AP922" s="301"/>
      <c r="AQ922" s="301"/>
      <c r="AT922" s="301"/>
      <c r="AU922" s="301"/>
    </row>
    <row r="923" spans="29:47" s="325" customFormat="1" ht="15">
      <c r="AC923" s="301"/>
      <c r="AD923" s="301"/>
      <c r="AG923" s="301"/>
      <c r="AH923" s="301"/>
      <c r="AK923" s="301"/>
      <c r="AL923" s="301"/>
      <c r="AM923" s="301"/>
      <c r="AP923" s="301"/>
      <c r="AQ923" s="301"/>
      <c r="AT923" s="301"/>
      <c r="AU923" s="301"/>
    </row>
    <row r="924" spans="29:47" s="325" customFormat="1" ht="15">
      <c r="AC924" s="301"/>
      <c r="AD924" s="301"/>
      <c r="AG924" s="301"/>
      <c r="AH924" s="301"/>
      <c r="AK924" s="301"/>
      <c r="AL924" s="301"/>
      <c r="AM924" s="301"/>
      <c r="AP924" s="301"/>
      <c r="AQ924" s="301"/>
      <c r="AT924" s="301"/>
      <c r="AU924" s="301"/>
    </row>
    <row r="925" spans="29:47" s="325" customFormat="1" ht="15">
      <c r="AC925" s="301"/>
      <c r="AD925" s="301"/>
      <c r="AG925" s="301"/>
      <c r="AH925" s="301"/>
      <c r="AK925" s="301"/>
      <c r="AL925" s="301"/>
      <c r="AM925" s="301"/>
      <c r="AP925" s="301"/>
      <c r="AQ925" s="301"/>
      <c r="AT925" s="301"/>
      <c r="AU925" s="301"/>
    </row>
    <row r="926" spans="29:47" s="325" customFormat="1" ht="15">
      <c r="AC926" s="301"/>
      <c r="AD926" s="301"/>
      <c r="AG926" s="301"/>
      <c r="AH926" s="301"/>
      <c r="AK926" s="301"/>
      <c r="AL926" s="301"/>
      <c r="AM926" s="301"/>
      <c r="AP926" s="301"/>
      <c r="AQ926" s="301"/>
      <c r="AT926" s="301"/>
      <c r="AU926" s="301"/>
    </row>
    <row r="927" spans="29:47" s="325" customFormat="1" ht="15">
      <c r="AC927" s="301"/>
      <c r="AD927" s="301"/>
      <c r="AG927" s="301"/>
      <c r="AH927" s="301"/>
      <c r="AK927" s="301"/>
      <c r="AL927" s="301"/>
      <c r="AM927" s="301"/>
      <c r="AP927" s="301"/>
      <c r="AQ927" s="301"/>
      <c r="AT927" s="301"/>
      <c r="AU927" s="301"/>
    </row>
    <row r="928" spans="29:47" s="325" customFormat="1" ht="15">
      <c r="AC928" s="301"/>
      <c r="AD928" s="301"/>
      <c r="AG928" s="301"/>
      <c r="AH928" s="301"/>
      <c r="AK928" s="301"/>
      <c r="AL928" s="301"/>
      <c r="AM928" s="301"/>
      <c r="AP928" s="301"/>
      <c r="AQ928" s="301"/>
      <c r="AT928" s="301"/>
      <c r="AU928" s="301"/>
    </row>
    <row r="929" spans="29:47" s="325" customFormat="1" ht="15">
      <c r="AC929" s="301"/>
      <c r="AD929" s="301"/>
      <c r="AG929" s="301"/>
      <c r="AH929" s="301"/>
      <c r="AK929" s="301"/>
      <c r="AL929" s="301"/>
      <c r="AM929" s="301"/>
      <c r="AP929" s="301"/>
      <c r="AQ929" s="301"/>
      <c r="AT929" s="301"/>
      <c r="AU929" s="301"/>
    </row>
    <row r="930" spans="29:47" s="325" customFormat="1" ht="15">
      <c r="AC930" s="301"/>
      <c r="AD930" s="301"/>
      <c r="AG930" s="301"/>
      <c r="AH930" s="301"/>
      <c r="AK930" s="301"/>
      <c r="AL930" s="301"/>
      <c r="AM930" s="301"/>
      <c r="AP930" s="301"/>
      <c r="AQ930" s="301"/>
      <c r="AT930" s="301"/>
      <c r="AU930" s="301"/>
    </row>
    <row r="931" spans="29:47" s="325" customFormat="1" ht="15">
      <c r="AC931" s="301"/>
      <c r="AD931" s="301"/>
      <c r="AG931" s="301"/>
      <c r="AH931" s="301"/>
      <c r="AK931" s="301"/>
      <c r="AL931" s="301"/>
      <c r="AM931" s="301"/>
      <c r="AP931" s="301"/>
      <c r="AQ931" s="301"/>
      <c r="AT931" s="301"/>
      <c r="AU931" s="301"/>
    </row>
    <row r="932" spans="29:47" s="325" customFormat="1" ht="15">
      <c r="AC932" s="301"/>
      <c r="AD932" s="301"/>
      <c r="AG932" s="301"/>
      <c r="AH932" s="301"/>
      <c r="AK932" s="301"/>
      <c r="AL932" s="301"/>
      <c r="AM932" s="301"/>
      <c r="AP932" s="301"/>
      <c r="AQ932" s="301"/>
      <c r="AT932" s="301"/>
      <c r="AU932" s="301"/>
    </row>
    <row r="933" spans="29:47" s="325" customFormat="1" ht="15">
      <c r="AC933" s="301"/>
      <c r="AD933" s="301"/>
      <c r="AG933" s="301"/>
      <c r="AH933" s="301"/>
      <c r="AK933" s="301"/>
      <c r="AL933" s="301"/>
      <c r="AM933" s="301"/>
      <c r="AP933" s="301"/>
      <c r="AQ933" s="301"/>
      <c r="AT933" s="301"/>
      <c r="AU933" s="301"/>
    </row>
    <row r="934" spans="29:47" s="325" customFormat="1" ht="15">
      <c r="AC934" s="301"/>
      <c r="AD934" s="301"/>
      <c r="AG934" s="301"/>
      <c r="AH934" s="301"/>
      <c r="AK934" s="301"/>
      <c r="AL934" s="301"/>
      <c r="AM934" s="301"/>
      <c r="AP934" s="301"/>
      <c r="AQ934" s="301"/>
      <c r="AT934" s="301"/>
      <c r="AU934" s="301"/>
    </row>
    <row r="935" spans="29:47" s="325" customFormat="1" ht="15">
      <c r="AC935" s="301"/>
      <c r="AD935" s="301"/>
      <c r="AG935" s="301"/>
      <c r="AH935" s="301"/>
      <c r="AK935" s="301"/>
      <c r="AL935" s="301"/>
      <c r="AM935" s="301"/>
      <c r="AP935" s="301"/>
      <c r="AQ935" s="301"/>
      <c r="AT935" s="301"/>
      <c r="AU935" s="301"/>
    </row>
    <row r="936" spans="29:47" s="325" customFormat="1" ht="15">
      <c r="AC936" s="301"/>
      <c r="AD936" s="301"/>
      <c r="AG936" s="301"/>
      <c r="AH936" s="301"/>
      <c r="AK936" s="301"/>
      <c r="AL936" s="301"/>
      <c r="AM936" s="301"/>
      <c r="AP936" s="301"/>
      <c r="AQ936" s="301"/>
      <c r="AT936" s="301"/>
      <c r="AU936" s="301"/>
    </row>
    <row r="937" spans="29:47" s="325" customFormat="1" ht="15">
      <c r="AC937" s="301"/>
      <c r="AD937" s="301"/>
      <c r="AG937" s="301"/>
      <c r="AH937" s="301"/>
      <c r="AK937" s="301"/>
      <c r="AL937" s="301"/>
      <c r="AM937" s="301"/>
      <c r="AP937" s="301"/>
      <c r="AQ937" s="301"/>
      <c r="AT937" s="301"/>
      <c r="AU937" s="301"/>
    </row>
    <row r="938" spans="29:47" s="325" customFormat="1" ht="15">
      <c r="AC938" s="301"/>
      <c r="AD938" s="301"/>
      <c r="AG938" s="301"/>
      <c r="AH938" s="301"/>
      <c r="AK938" s="301"/>
      <c r="AL938" s="301"/>
      <c r="AM938" s="301"/>
      <c r="AP938" s="301"/>
      <c r="AQ938" s="301"/>
      <c r="AT938" s="301"/>
      <c r="AU938" s="301"/>
    </row>
    <row r="939" spans="29:47" s="325" customFormat="1" ht="15">
      <c r="AC939" s="301"/>
      <c r="AD939" s="301"/>
      <c r="AG939" s="301"/>
      <c r="AH939" s="301"/>
      <c r="AK939" s="301"/>
      <c r="AL939" s="301"/>
      <c r="AM939" s="301"/>
      <c r="AP939" s="301"/>
      <c r="AQ939" s="301"/>
      <c r="AT939" s="301"/>
      <c r="AU939" s="301"/>
    </row>
    <row r="940" spans="29:47" s="325" customFormat="1" ht="15">
      <c r="AC940" s="301"/>
      <c r="AD940" s="301"/>
      <c r="AG940" s="301"/>
      <c r="AH940" s="301"/>
      <c r="AK940" s="301"/>
      <c r="AL940" s="301"/>
      <c r="AM940" s="301"/>
      <c r="AP940" s="301"/>
      <c r="AQ940" s="301"/>
      <c r="AT940" s="301"/>
      <c r="AU940" s="301"/>
    </row>
    <row r="941" spans="29:47" s="325" customFormat="1" ht="15">
      <c r="AC941" s="301"/>
      <c r="AD941" s="301"/>
      <c r="AG941" s="301"/>
      <c r="AH941" s="301"/>
      <c r="AK941" s="301"/>
      <c r="AL941" s="301"/>
      <c r="AM941" s="301"/>
      <c r="AP941" s="301"/>
      <c r="AQ941" s="301"/>
      <c r="AT941" s="301"/>
      <c r="AU941" s="301"/>
    </row>
    <row r="942" spans="29:47" s="325" customFormat="1" ht="15">
      <c r="AC942" s="301"/>
      <c r="AD942" s="301"/>
      <c r="AG942" s="301"/>
      <c r="AH942" s="301"/>
      <c r="AK942" s="301"/>
      <c r="AL942" s="301"/>
      <c r="AM942" s="301"/>
      <c r="AP942" s="301"/>
      <c r="AQ942" s="301"/>
      <c r="AT942" s="301"/>
      <c r="AU942" s="301"/>
    </row>
    <row r="943" spans="29:47" s="325" customFormat="1" ht="15">
      <c r="AC943" s="301"/>
      <c r="AD943" s="301"/>
      <c r="AG943" s="301"/>
      <c r="AH943" s="301"/>
      <c r="AK943" s="301"/>
      <c r="AL943" s="301"/>
      <c r="AM943" s="301"/>
      <c r="AP943" s="301"/>
      <c r="AQ943" s="301"/>
      <c r="AT943" s="301"/>
      <c r="AU943" s="301"/>
    </row>
    <row r="944" spans="29:47" s="325" customFormat="1" ht="15">
      <c r="AC944" s="301"/>
      <c r="AD944" s="301"/>
      <c r="AG944" s="301"/>
      <c r="AH944" s="301"/>
      <c r="AK944" s="301"/>
      <c r="AL944" s="301"/>
      <c r="AM944" s="301"/>
      <c r="AP944" s="301"/>
      <c r="AQ944" s="301"/>
      <c r="AT944" s="301"/>
      <c r="AU944" s="301"/>
    </row>
    <row r="945" spans="29:47" s="325" customFormat="1" ht="15">
      <c r="AC945" s="301"/>
      <c r="AD945" s="301"/>
      <c r="AG945" s="301"/>
      <c r="AH945" s="301"/>
      <c r="AK945" s="301"/>
      <c r="AL945" s="301"/>
      <c r="AM945" s="301"/>
      <c r="AP945" s="301"/>
      <c r="AQ945" s="301"/>
      <c r="AT945" s="301"/>
      <c r="AU945" s="301"/>
    </row>
    <row r="946" spans="29:47" s="325" customFormat="1" ht="15">
      <c r="AC946" s="301"/>
      <c r="AD946" s="301"/>
      <c r="AG946" s="301"/>
      <c r="AH946" s="301"/>
      <c r="AK946" s="301"/>
      <c r="AL946" s="301"/>
      <c r="AM946" s="301"/>
      <c r="AP946" s="301"/>
      <c r="AQ946" s="301"/>
      <c r="AT946" s="301"/>
      <c r="AU946" s="301"/>
    </row>
    <row r="947" spans="29:47" s="325" customFormat="1" ht="15">
      <c r="AC947" s="301"/>
      <c r="AD947" s="301"/>
      <c r="AG947" s="301"/>
      <c r="AH947" s="301"/>
      <c r="AK947" s="301"/>
      <c r="AL947" s="301"/>
      <c r="AM947" s="301"/>
      <c r="AP947" s="301"/>
      <c r="AQ947" s="301"/>
      <c r="AT947" s="301"/>
      <c r="AU947" s="301"/>
    </row>
    <row r="948" spans="29:47" s="325" customFormat="1" ht="15">
      <c r="AC948" s="301"/>
      <c r="AD948" s="301"/>
      <c r="AG948" s="301"/>
      <c r="AH948" s="301"/>
      <c r="AK948" s="301"/>
      <c r="AL948" s="301"/>
      <c r="AM948" s="301"/>
      <c r="AP948" s="301"/>
      <c r="AQ948" s="301"/>
      <c r="AT948" s="301"/>
      <c r="AU948" s="301"/>
    </row>
    <row r="949" spans="29:47" s="325" customFormat="1" ht="15">
      <c r="AC949" s="301"/>
      <c r="AD949" s="301"/>
      <c r="AG949" s="301"/>
      <c r="AH949" s="301"/>
      <c r="AK949" s="301"/>
      <c r="AL949" s="301"/>
      <c r="AM949" s="301"/>
      <c r="AP949" s="301"/>
      <c r="AQ949" s="301"/>
      <c r="AT949" s="301"/>
      <c r="AU949" s="301"/>
    </row>
    <row r="950" spans="29:47" s="325" customFormat="1" ht="15">
      <c r="AC950" s="301"/>
      <c r="AD950" s="301"/>
      <c r="AG950" s="301"/>
      <c r="AH950" s="301"/>
      <c r="AK950" s="301"/>
      <c r="AL950" s="301"/>
      <c r="AM950" s="301"/>
      <c r="AP950" s="301"/>
      <c r="AQ950" s="301"/>
      <c r="AT950" s="301"/>
      <c r="AU950" s="301"/>
    </row>
    <row r="951" spans="29:47" s="325" customFormat="1" ht="15">
      <c r="AC951" s="301"/>
      <c r="AD951" s="301"/>
      <c r="AG951" s="301"/>
      <c r="AH951" s="301"/>
      <c r="AK951" s="301"/>
      <c r="AL951" s="301"/>
      <c r="AM951" s="301"/>
      <c r="AP951" s="301"/>
      <c r="AQ951" s="301"/>
      <c r="AT951" s="301"/>
      <c r="AU951" s="301"/>
    </row>
    <row r="952" spans="29:47" s="325" customFormat="1" ht="15">
      <c r="AC952" s="301"/>
      <c r="AD952" s="301"/>
      <c r="AG952" s="301"/>
      <c r="AH952" s="301"/>
      <c r="AK952" s="301"/>
      <c r="AL952" s="301"/>
      <c r="AM952" s="301"/>
      <c r="AP952" s="301"/>
      <c r="AQ952" s="301"/>
      <c r="AT952" s="301"/>
      <c r="AU952" s="301"/>
    </row>
    <row r="953" spans="29:47" s="325" customFormat="1" ht="15">
      <c r="AC953" s="301"/>
      <c r="AD953" s="301"/>
      <c r="AG953" s="301"/>
      <c r="AH953" s="301"/>
      <c r="AK953" s="301"/>
      <c r="AL953" s="301"/>
      <c r="AM953" s="301"/>
      <c r="AP953" s="301"/>
      <c r="AQ953" s="301"/>
      <c r="AT953" s="301"/>
      <c r="AU953" s="301"/>
    </row>
    <row r="954" spans="29:47" s="325" customFormat="1" ht="15">
      <c r="AC954" s="301"/>
      <c r="AD954" s="301"/>
      <c r="AG954" s="301"/>
      <c r="AH954" s="301"/>
      <c r="AK954" s="301"/>
      <c r="AL954" s="301"/>
      <c r="AM954" s="301"/>
      <c r="AP954" s="301"/>
      <c r="AQ954" s="301"/>
      <c r="AT954" s="301"/>
      <c r="AU954" s="301"/>
    </row>
    <row r="955" spans="29:47" s="325" customFormat="1" ht="15">
      <c r="AC955" s="301"/>
      <c r="AD955" s="301"/>
      <c r="AG955" s="301"/>
      <c r="AH955" s="301"/>
      <c r="AK955" s="301"/>
      <c r="AL955" s="301"/>
      <c r="AM955" s="301"/>
      <c r="AP955" s="301"/>
      <c r="AQ955" s="301"/>
      <c r="AT955" s="301"/>
      <c r="AU955" s="301"/>
    </row>
    <row r="956" spans="29:47" s="325" customFormat="1" ht="15">
      <c r="AC956" s="301"/>
      <c r="AD956" s="301"/>
      <c r="AG956" s="301"/>
      <c r="AH956" s="301"/>
      <c r="AK956" s="301"/>
      <c r="AL956" s="301"/>
      <c r="AM956" s="301"/>
      <c r="AP956" s="301"/>
      <c r="AQ956" s="301"/>
      <c r="AT956" s="301"/>
      <c r="AU956" s="301"/>
    </row>
    <row r="957" spans="29:47" s="325" customFormat="1" ht="15">
      <c r="AC957" s="301"/>
      <c r="AD957" s="301"/>
      <c r="AG957" s="301"/>
      <c r="AH957" s="301"/>
      <c r="AK957" s="301"/>
      <c r="AL957" s="301"/>
      <c r="AM957" s="301"/>
      <c r="AP957" s="301"/>
      <c r="AQ957" s="301"/>
      <c r="AT957" s="301"/>
      <c r="AU957" s="301"/>
    </row>
    <row r="958" spans="29:47" s="325" customFormat="1" ht="15">
      <c r="AC958" s="301"/>
      <c r="AD958" s="301"/>
      <c r="AG958" s="301"/>
      <c r="AH958" s="301"/>
      <c r="AK958" s="301"/>
      <c r="AL958" s="301"/>
      <c r="AM958" s="301"/>
      <c r="AP958" s="301"/>
      <c r="AQ958" s="301"/>
      <c r="AT958" s="301"/>
      <c r="AU958" s="301"/>
    </row>
    <row r="959" spans="29:47" s="325" customFormat="1" ht="15">
      <c r="AC959" s="301"/>
      <c r="AD959" s="301"/>
      <c r="AG959" s="301"/>
      <c r="AH959" s="301"/>
      <c r="AK959" s="301"/>
      <c r="AL959" s="301"/>
      <c r="AM959" s="301"/>
      <c r="AP959" s="301"/>
      <c r="AQ959" s="301"/>
      <c r="AT959" s="301"/>
      <c r="AU959" s="301"/>
    </row>
    <row r="960" spans="29:47" s="325" customFormat="1" ht="15">
      <c r="AC960" s="301"/>
      <c r="AD960" s="301"/>
      <c r="AG960" s="301"/>
      <c r="AH960" s="301"/>
      <c r="AK960" s="301"/>
      <c r="AL960" s="301"/>
      <c r="AM960" s="301"/>
      <c r="AP960" s="301"/>
      <c r="AQ960" s="301"/>
      <c r="AT960" s="301"/>
      <c r="AU960" s="301"/>
    </row>
    <row r="961" spans="29:47" s="325" customFormat="1" ht="15">
      <c r="AC961" s="301"/>
      <c r="AD961" s="301"/>
      <c r="AG961" s="301"/>
      <c r="AH961" s="301"/>
      <c r="AK961" s="301"/>
      <c r="AL961" s="301"/>
      <c r="AM961" s="301"/>
      <c r="AP961" s="301"/>
      <c r="AQ961" s="301"/>
      <c r="AT961" s="301"/>
      <c r="AU961" s="301"/>
    </row>
    <row r="962" spans="29:47" s="325" customFormat="1" ht="15">
      <c r="AC962" s="301"/>
      <c r="AD962" s="301"/>
      <c r="AG962" s="301"/>
      <c r="AH962" s="301"/>
      <c r="AK962" s="301"/>
      <c r="AL962" s="301"/>
      <c r="AM962" s="301"/>
      <c r="AP962" s="301"/>
      <c r="AQ962" s="301"/>
      <c r="AT962" s="301"/>
      <c r="AU962" s="301"/>
    </row>
    <row r="963" spans="29:47" s="325" customFormat="1" ht="15">
      <c r="AC963" s="301"/>
      <c r="AD963" s="301"/>
      <c r="AG963" s="301"/>
      <c r="AH963" s="301"/>
      <c r="AK963" s="301"/>
      <c r="AL963" s="301"/>
      <c r="AM963" s="301"/>
      <c r="AP963" s="301"/>
      <c r="AQ963" s="301"/>
      <c r="AT963" s="301"/>
      <c r="AU963" s="301"/>
    </row>
    <row r="964" spans="29:47" s="325" customFormat="1" ht="15">
      <c r="AC964" s="301"/>
      <c r="AD964" s="301"/>
      <c r="AG964" s="301"/>
      <c r="AH964" s="301"/>
      <c r="AK964" s="301"/>
      <c r="AL964" s="301"/>
      <c r="AM964" s="301"/>
      <c r="AP964" s="301"/>
      <c r="AQ964" s="301"/>
      <c r="AT964" s="301"/>
      <c r="AU964" s="301"/>
    </row>
    <row r="965" spans="29:47" s="325" customFormat="1" ht="15">
      <c r="AC965" s="301"/>
      <c r="AD965" s="301"/>
      <c r="AG965" s="301"/>
      <c r="AH965" s="301"/>
      <c r="AK965" s="301"/>
      <c r="AL965" s="301"/>
      <c r="AM965" s="301"/>
      <c r="AP965" s="301"/>
      <c r="AQ965" s="301"/>
      <c r="AT965" s="301"/>
      <c r="AU965" s="301"/>
    </row>
    <row r="966" spans="29:47" s="325" customFormat="1" ht="15">
      <c r="AC966" s="301"/>
      <c r="AD966" s="301"/>
      <c r="AG966" s="301"/>
      <c r="AH966" s="301"/>
      <c r="AK966" s="301"/>
      <c r="AL966" s="301"/>
      <c r="AM966" s="301"/>
      <c r="AP966" s="301"/>
      <c r="AQ966" s="301"/>
      <c r="AT966" s="301"/>
      <c r="AU966" s="301"/>
    </row>
    <row r="967" spans="29:47" s="325" customFormat="1" ht="15">
      <c r="AC967" s="301"/>
      <c r="AD967" s="301"/>
      <c r="AG967" s="301"/>
      <c r="AH967" s="301"/>
      <c r="AK967" s="301"/>
      <c r="AL967" s="301"/>
      <c r="AM967" s="301"/>
      <c r="AP967" s="301"/>
      <c r="AQ967" s="301"/>
      <c r="AT967" s="301"/>
      <c r="AU967" s="301"/>
    </row>
    <row r="968" spans="29:47" s="325" customFormat="1" ht="15">
      <c r="AC968" s="301"/>
      <c r="AD968" s="301"/>
      <c r="AG968" s="301"/>
      <c r="AH968" s="301"/>
      <c r="AK968" s="301"/>
      <c r="AL968" s="301"/>
      <c r="AM968" s="301"/>
      <c r="AP968" s="301"/>
      <c r="AQ968" s="301"/>
      <c r="AT968" s="301"/>
      <c r="AU968" s="301"/>
    </row>
    <row r="969" spans="29:47" s="325" customFormat="1" ht="15">
      <c r="AC969" s="301"/>
      <c r="AD969" s="301"/>
      <c r="AG969" s="301"/>
      <c r="AH969" s="301"/>
      <c r="AK969" s="301"/>
      <c r="AL969" s="301"/>
      <c r="AM969" s="301"/>
      <c r="AP969" s="301"/>
      <c r="AQ969" s="301"/>
      <c r="AT969" s="301"/>
      <c r="AU969" s="301"/>
    </row>
    <row r="970" spans="29:47" s="325" customFormat="1" ht="15">
      <c r="AC970" s="301"/>
      <c r="AD970" s="301"/>
      <c r="AG970" s="301"/>
      <c r="AH970" s="301"/>
      <c r="AK970" s="301"/>
      <c r="AL970" s="301"/>
      <c r="AM970" s="301"/>
      <c r="AP970" s="301"/>
      <c r="AQ970" s="301"/>
      <c r="AT970" s="301"/>
      <c r="AU970" s="301"/>
    </row>
    <row r="971" spans="29:47" s="325" customFormat="1" ht="15">
      <c r="AC971" s="301"/>
      <c r="AD971" s="301"/>
      <c r="AG971" s="301"/>
      <c r="AH971" s="301"/>
      <c r="AK971" s="301"/>
      <c r="AL971" s="301"/>
      <c r="AM971" s="301"/>
      <c r="AP971" s="301"/>
      <c r="AQ971" s="301"/>
      <c r="AT971" s="301"/>
      <c r="AU971" s="301"/>
    </row>
    <row r="972" spans="29:47" s="325" customFormat="1" ht="15">
      <c r="AC972" s="301"/>
      <c r="AD972" s="301"/>
      <c r="AG972" s="301"/>
      <c r="AH972" s="301"/>
      <c r="AK972" s="301"/>
      <c r="AL972" s="301"/>
      <c r="AM972" s="301"/>
      <c r="AP972" s="301"/>
      <c r="AQ972" s="301"/>
      <c r="AT972" s="301"/>
      <c r="AU972" s="301"/>
    </row>
    <row r="973" spans="29:47" s="325" customFormat="1" ht="15">
      <c r="AC973" s="301"/>
      <c r="AD973" s="301"/>
      <c r="AG973" s="301"/>
      <c r="AH973" s="301"/>
      <c r="AK973" s="301"/>
      <c r="AL973" s="301"/>
      <c r="AM973" s="301"/>
      <c r="AP973" s="301"/>
      <c r="AQ973" s="301"/>
      <c r="AT973" s="301"/>
      <c r="AU973" s="301"/>
    </row>
    <row r="974" spans="29:47" s="325" customFormat="1" ht="15">
      <c r="AC974" s="301"/>
      <c r="AD974" s="301"/>
      <c r="AG974" s="301"/>
      <c r="AH974" s="301"/>
      <c r="AK974" s="301"/>
      <c r="AL974" s="301"/>
      <c r="AM974" s="301"/>
      <c r="AP974" s="301"/>
      <c r="AQ974" s="301"/>
      <c r="AT974" s="301"/>
      <c r="AU974" s="301"/>
    </row>
    <row r="975" spans="29:47" s="325" customFormat="1" ht="15">
      <c r="AC975" s="301"/>
      <c r="AD975" s="301"/>
      <c r="AG975" s="301"/>
      <c r="AH975" s="301"/>
      <c r="AK975" s="301"/>
      <c r="AL975" s="301"/>
      <c r="AM975" s="301"/>
      <c r="AP975" s="301"/>
      <c r="AQ975" s="301"/>
      <c r="AT975" s="301"/>
      <c r="AU975" s="301"/>
    </row>
    <row r="976" spans="29:47" s="325" customFormat="1" ht="15">
      <c r="AC976" s="301"/>
      <c r="AD976" s="301"/>
      <c r="AG976" s="301"/>
      <c r="AH976" s="301"/>
      <c r="AK976" s="301"/>
      <c r="AL976" s="301"/>
      <c r="AM976" s="301"/>
      <c r="AP976" s="301"/>
      <c r="AQ976" s="301"/>
      <c r="AT976" s="301"/>
      <c r="AU976" s="301"/>
    </row>
    <row r="977" spans="29:47" s="325" customFormat="1" ht="15">
      <c r="AC977" s="301"/>
      <c r="AD977" s="301"/>
      <c r="AG977" s="301"/>
      <c r="AH977" s="301"/>
      <c r="AK977" s="301"/>
      <c r="AL977" s="301"/>
      <c r="AM977" s="301"/>
      <c r="AP977" s="301"/>
      <c r="AQ977" s="301"/>
      <c r="AT977" s="301"/>
      <c r="AU977" s="301"/>
    </row>
    <row r="978" spans="29:47" s="325" customFormat="1" ht="15">
      <c r="AC978" s="301"/>
      <c r="AD978" s="301"/>
      <c r="AG978" s="301"/>
      <c r="AH978" s="301"/>
      <c r="AK978" s="301"/>
      <c r="AL978" s="301"/>
      <c r="AM978" s="301"/>
      <c r="AP978" s="301"/>
      <c r="AQ978" s="301"/>
      <c r="AT978" s="301"/>
      <c r="AU978" s="301"/>
    </row>
    <row r="979" spans="29:47" s="325" customFormat="1" ht="15">
      <c r="AC979" s="301"/>
      <c r="AD979" s="301"/>
      <c r="AG979" s="301"/>
      <c r="AH979" s="301"/>
      <c r="AK979" s="301"/>
      <c r="AL979" s="301"/>
      <c r="AM979" s="301"/>
      <c r="AP979" s="301"/>
      <c r="AQ979" s="301"/>
      <c r="AT979" s="301"/>
      <c r="AU979" s="301"/>
    </row>
    <row r="980" spans="29:47" s="325" customFormat="1" ht="15">
      <c r="AC980" s="301"/>
      <c r="AD980" s="301"/>
      <c r="AG980" s="301"/>
      <c r="AH980" s="301"/>
      <c r="AK980" s="301"/>
      <c r="AL980" s="301"/>
      <c r="AM980" s="301"/>
      <c r="AP980" s="301"/>
      <c r="AQ980" s="301"/>
      <c r="AT980" s="301"/>
      <c r="AU980" s="301"/>
    </row>
    <row r="981" spans="29:47" s="325" customFormat="1" ht="15">
      <c r="AC981" s="301"/>
      <c r="AD981" s="301"/>
      <c r="AG981" s="301"/>
      <c r="AH981" s="301"/>
      <c r="AK981" s="301"/>
      <c r="AL981" s="301"/>
      <c r="AM981" s="301"/>
      <c r="AP981" s="301"/>
      <c r="AQ981" s="301"/>
      <c r="AT981" s="301"/>
      <c r="AU981" s="301"/>
    </row>
    <row r="982" spans="29:47" s="325" customFormat="1" ht="15">
      <c r="AC982" s="301"/>
      <c r="AD982" s="301"/>
      <c r="AG982" s="301"/>
      <c r="AH982" s="301"/>
      <c r="AK982" s="301"/>
      <c r="AL982" s="301"/>
      <c r="AM982" s="301"/>
      <c r="AP982" s="301"/>
      <c r="AQ982" s="301"/>
      <c r="AT982" s="301"/>
      <c r="AU982" s="301"/>
    </row>
    <row r="983" spans="29:47" s="325" customFormat="1" ht="15">
      <c r="AC983" s="301"/>
      <c r="AD983" s="301"/>
      <c r="AG983" s="301"/>
      <c r="AH983" s="301"/>
      <c r="AK983" s="301"/>
      <c r="AL983" s="301"/>
      <c r="AM983" s="301"/>
      <c r="AP983" s="301"/>
      <c r="AQ983" s="301"/>
      <c r="AT983" s="301"/>
      <c r="AU983" s="301"/>
    </row>
    <row r="984" spans="29:47" s="325" customFormat="1" ht="15">
      <c r="AC984" s="301"/>
      <c r="AD984" s="301"/>
      <c r="AG984" s="301"/>
      <c r="AH984" s="301"/>
      <c r="AK984" s="301"/>
      <c r="AL984" s="301"/>
      <c r="AM984" s="301"/>
      <c r="AP984" s="301"/>
      <c r="AQ984" s="301"/>
      <c r="AT984" s="301"/>
      <c r="AU984" s="301"/>
    </row>
    <row r="985" spans="29:47" s="325" customFormat="1" ht="15">
      <c r="AC985" s="301"/>
      <c r="AD985" s="301"/>
      <c r="AG985" s="301"/>
      <c r="AH985" s="301"/>
      <c r="AK985" s="301"/>
      <c r="AL985" s="301"/>
      <c r="AM985" s="301"/>
      <c r="AP985" s="301"/>
      <c r="AQ985" s="301"/>
      <c r="AT985" s="301"/>
      <c r="AU985" s="301"/>
    </row>
    <row r="986" spans="29:47" s="325" customFormat="1" ht="15">
      <c r="AC986" s="301"/>
      <c r="AD986" s="301"/>
      <c r="AG986" s="301"/>
      <c r="AH986" s="301"/>
      <c r="AK986" s="301"/>
      <c r="AL986" s="301"/>
      <c r="AM986" s="301"/>
      <c r="AP986" s="301"/>
      <c r="AQ986" s="301"/>
      <c r="AT986" s="301"/>
      <c r="AU986" s="301"/>
    </row>
    <row r="987" spans="29:47" s="325" customFormat="1" ht="15">
      <c r="AC987" s="301"/>
      <c r="AD987" s="301"/>
      <c r="AG987" s="301"/>
      <c r="AH987" s="301"/>
      <c r="AK987" s="301"/>
      <c r="AL987" s="301"/>
      <c r="AM987" s="301"/>
      <c r="AP987" s="301"/>
      <c r="AQ987" s="301"/>
      <c r="AT987" s="301"/>
      <c r="AU987" s="301"/>
    </row>
    <row r="988" spans="29:47" s="325" customFormat="1" ht="15">
      <c r="AC988" s="301"/>
      <c r="AD988" s="301"/>
      <c r="AG988" s="301"/>
      <c r="AH988" s="301"/>
      <c r="AK988" s="301"/>
      <c r="AL988" s="301"/>
      <c r="AM988" s="301"/>
      <c r="AP988" s="301"/>
      <c r="AQ988" s="301"/>
      <c r="AT988" s="301"/>
      <c r="AU988" s="301"/>
    </row>
    <row r="989" spans="29:47" s="325" customFormat="1" ht="15">
      <c r="AC989" s="301"/>
      <c r="AD989" s="301"/>
      <c r="AG989" s="301"/>
      <c r="AH989" s="301"/>
      <c r="AK989" s="301"/>
      <c r="AL989" s="301"/>
      <c r="AM989" s="301"/>
      <c r="AP989" s="301"/>
      <c r="AQ989" s="301"/>
      <c r="AT989" s="301"/>
      <c r="AU989" s="301"/>
    </row>
    <row r="990" spans="29:47" s="325" customFormat="1" ht="15">
      <c r="AC990" s="301"/>
      <c r="AD990" s="301"/>
      <c r="AG990" s="301"/>
      <c r="AH990" s="301"/>
      <c r="AK990" s="301"/>
      <c r="AL990" s="301"/>
      <c r="AM990" s="301"/>
      <c r="AP990" s="301"/>
      <c r="AQ990" s="301"/>
      <c r="AT990" s="301"/>
      <c r="AU990" s="301"/>
    </row>
    <row r="991" spans="29:47" s="325" customFormat="1" ht="15">
      <c r="AC991" s="301"/>
      <c r="AD991" s="301"/>
      <c r="AG991" s="301"/>
      <c r="AH991" s="301"/>
      <c r="AK991" s="301"/>
      <c r="AL991" s="301"/>
      <c r="AM991" s="301"/>
      <c r="AP991" s="301"/>
      <c r="AQ991" s="301"/>
      <c r="AT991" s="301"/>
      <c r="AU991" s="301"/>
    </row>
    <row r="992" spans="29:47" s="325" customFormat="1" ht="15">
      <c r="AC992" s="301"/>
      <c r="AD992" s="301"/>
      <c r="AG992" s="301"/>
      <c r="AH992" s="301"/>
      <c r="AK992" s="301"/>
      <c r="AL992" s="301"/>
      <c r="AM992" s="301"/>
      <c r="AP992" s="301"/>
      <c r="AQ992" s="301"/>
      <c r="AT992" s="301"/>
      <c r="AU992" s="301"/>
    </row>
    <row r="993" spans="29:47" s="325" customFormat="1" ht="15">
      <c r="AC993" s="301"/>
      <c r="AD993" s="301"/>
      <c r="AG993" s="301"/>
      <c r="AH993" s="301"/>
      <c r="AK993" s="301"/>
      <c r="AL993" s="301"/>
      <c r="AM993" s="301"/>
      <c r="AP993" s="301"/>
      <c r="AQ993" s="301"/>
      <c r="AT993" s="301"/>
      <c r="AU993" s="301"/>
    </row>
    <row r="994" spans="29:47" s="325" customFormat="1" ht="15">
      <c r="AC994" s="301"/>
      <c r="AD994" s="301"/>
      <c r="AG994" s="301"/>
      <c r="AH994" s="301"/>
      <c r="AK994" s="301"/>
      <c r="AL994" s="301"/>
      <c r="AM994" s="301"/>
      <c r="AP994" s="301"/>
      <c r="AQ994" s="301"/>
      <c r="AT994" s="301"/>
      <c r="AU994" s="301"/>
    </row>
    <row r="995" spans="29:47" s="325" customFormat="1" ht="15">
      <c r="AC995" s="301"/>
      <c r="AD995" s="301"/>
      <c r="AG995" s="301"/>
      <c r="AH995" s="301"/>
      <c r="AK995" s="301"/>
      <c r="AL995" s="301"/>
      <c r="AM995" s="301"/>
      <c r="AP995" s="301"/>
      <c r="AQ995" s="301"/>
      <c r="AT995" s="301"/>
      <c r="AU995" s="301"/>
    </row>
    <row r="996" spans="29:47" s="325" customFormat="1" ht="15">
      <c r="AC996" s="301"/>
      <c r="AD996" s="301"/>
      <c r="AG996" s="301"/>
      <c r="AH996" s="301"/>
      <c r="AK996" s="301"/>
      <c r="AL996" s="301"/>
      <c r="AM996" s="301"/>
      <c r="AP996" s="301"/>
      <c r="AQ996" s="301"/>
      <c r="AT996" s="301"/>
      <c r="AU996" s="301"/>
    </row>
    <row r="997" spans="29:47" s="325" customFormat="1" ht="15">
      <c r="AC997" s="301"/>
      <c r="AD997" s="301"/>
      <c r="AG997" s="301"/>
      <c r="AH997" s="301"/>
      <c r="AK997" s="301"/>
      <c r="AL997" s="301"/>
      <c r="AM997" s="301"/>
      <c r="AP997" s="301"/>
      <c r="AQ997" s="301"/>
      <c r="AT997" s="301"/>
      <c r="AU997" s="301"/>
    </row>
    <row r="998" spans="29:47" s="325" customFormat="1" ht="15">
      <c r="AC998" s="301"/>
      <c r="AD998" s="301"/>
      <c r="AG998" s="301"/>
      <c r="AH998" s="301"/>
      <c r="AK998" s="301"/>
      <c r="AL998" s="301"/>
      <c r="AM998" s="301"/>
      <c r="AP998" s="301"/>
      <c r="AQ998" s="301"/>
      <c r="AT998" s="301"/>
      <c r="AU998" s="301"/>
    </row>
    <row r="999" spans="29:47" s="325" customFormat="1" ht="15">
      <c r="AC999" s="301"/>
      <c r="AD999" s="301"/>
      <c r="AG999" s="301"/>
      <c r="AH999" s="301"/>
      <c r="AK999" s="301"/>
      <c r="AL999" s="301"/>
      <c r="AM999" s="301"/>
      <c r="AP999" s="301"/>
      <c r="AQ999" s="301"/>
      <c r="AT999" s="301"/>
      <c r="AU999" s="301"/>
    </row>
    <row r="1000" spans="29:47" s="325" customFormat="1" ht="15">
      <c r="AC1000" s="301"/>
      <c r="AD1000" s="301"/>
      <c r="AG1000" s="301"/>
      <c r="AH1000" s="301"/>
      <c r="AK1000" s="301"/>
      <c r="AL1000" s="301"/>
      <c r="AM1000" s="301"/>
      <c r="AP1000" s="301"/>
      <c r="AQ1000" s="301"/>
      <c r="AT1000" s="301"/>
      <c r="AU1000" s="301"/>
    </row>
    <row r="1001" spans="29:47" s="325" customFormat="1" ht="15">
      <c r="AC1001" s="301"/>
      <c r="AD1001" s="301"/>
      <c r="AG1001" s="301"/>
      <c r="AH1001" s="301"/>
      <c r="AK1001" s="301"/>
      <c r="AL1001" s="301"/>
      <c r="AM1001" s="301"/>
      <c r="AP1001" s="301"/>
      <c r="AQ1001" s="301"/>
      <c r="AT1001" s="301"/>
      <c r="AU1001" s="301"/>
    </row>
    <row r="1002" spans="29:47" s="325" customFormat="1" ht="15">
      <c r="AC1002" s="301"/>
      <c r="AD1002" s="301"/>
      <c r="AG1002" s="301"/>
      <c r="AH1002" s="301"/>
      <c r="AK1002" s="301"/>
      <c r="AL1002" s="301"/>
      <c r="AM1002" s="301"/>
      <c r="AP1002" s="301"/>
      <c r="AQ1002" s="301"/>
      <c r="AT1002" s="301"/>
      <c r="AU1002" s="301"/>
    </row>
    <row r="1003" spans="29:47" s="325" customFormat="1" ht="15">
      <c r="AC1003" s="301"/>
      <c r="AD1003" s="301"/>
      <c r="AG1003" s="301"/>
      <c r="AH1003" s="301"/>
      <c r="AK1003" s="301"/>
      <c r="AL1003" s="301"/>
      <c r="AM1003" s="301"/>
      <c r="AP1003" s="301"/>
      <c r="AQ1003" s="301"/>
      <c r="AT1003" s="301"/>
      <c r="AU1003" s="301"/>
    </row>
    <row r="1004" spans="29:47" s="325" customFormat="1" ht="15">
      <c r="AC1004" s="301"/>
      <c r="AD1004" s="301"/>
      <c r="AG1004" s="301"/>
      <c r="AH1004" s="301"/>
      <c r="AK1004" s="301"/>
      <c r="AL1004" s="301"/>
      <c r="AM1004" s="301"/>
      <c r="AP1004" s="301"/>
      <c r="AQ1004" s="301"/>
      <c r="AT1004" s="301"/>
      <c r="AU1004" s="301"/>
    </row>
    <row r="1005" spans="29:47" s="325" customFormat="1" ht="15">
      <c r="AC1005" s="301"/>
      <c r="AD1005" s="301"/>
      <c r="AG1005" s="301"/>
      <c r="AH1005" s="301"/>
      <c r="AK1005" s="301"/>
      <c r="AL1005" s="301"/>
      <c r="AM1005" s="301"/>
      <c r="AP1005" s="301"/>
      <c r="AQ1005" s="301"/>
      <c r="AT1005" s="301"/>
      <c r="AU1005" s="301"/>
    </row>
    <row r="1006" spans="29:47" s="325" customFormat="1" ht="15">
      <c r="AC1006" s="301"/>
      <c r="AD1006" s="301"/>
      <c r="AG1006" s="301"/>
      <c r="AH1006" s="301"/>
      <c r="AK1006" s="301"/>
      <c r="AL1006" s="301"/>
      <c r="AM1006" s="301"/>
      <c r="AP1006" s="301"/>
      <c r="AQ1006" s="301"/>
      <c r="AT1006" s="301"/>
      <c r="AU1006" s="301"/>
    </row>
    <row r="1007" spans="29:47" s="325" customFormat="1" ht="15">
      <c r="AC1007" s="301"/>
      <c r="AD1007" s="301"/>
      <c r="AG1007" s="301"/>
      <c r="AH1007" s="301"/>
      <c r="AK1007" s="301"/>
      <c r="AL1007" s="301"/>
      <c r="AM1007" s="301"/>
      <c r="AP1007" s="301"/>
      <c r="AQ1007" s="301"/>
      <c r="AT1007" s="301"/>
      <c r="AU1007" s="301"/>
    </row>
    <row r="1008" spans="29:47" s="325" customFormat="1" ht="15">
      <c r="AC1008" s="301"/>
      <c r="AD1008" s="301"/>
      <c r="AG1008" s="301"/>
      <c r="AH1008" s="301"/>
      <c r="AK1008" s="301"/>
      <c r="AL1008" s="301"/>
      <c r="AM1008" s="301"/>
      <c r="AP1008" s="301"/>
      <c r="AQ1008" s="301"/>
      <c r="AT1008" s="301"/>
      <c r="AU1008" s="301"/>
    </row>
    <row r="1009" spans="29:47" s="325" customFormat="1" ht="15">
      <c r="AC1009" s="301"/>
      <c r="AD1009" s="301"/>
      <c r="AG1009" s="301"/>
      <c r="AH1009" s="301"/>
      <c r="AK1009" s="301"/>
      <c r="AL1009" s="301"/>
      <c r="AM1009" s="301"/>
      <c r="AP1009" s="301"/>
      <c r="AQ1009" s="301"/>
      <c r="AT1009" s="301"/>
      <c r="AU1009" s="301"/>
    </row>
    <row r="1010" spans="29:47" s="325" customFormat="1" ht="15">
      <c r="AC1010" s="301"/>
      <c r="AD1010" s="301"/>
      <c r="AG1010" s="301"/>
      <c r="AH1010" s="301"/>
      <c r="AK1010" s="301"/>
      <c r="AL1010" s="301"/>
      <c r="AM1010" s="301"/>
      <c r="AP1010" s="301"/>
      <c r="AQ1010" s="301"/>
      <c r="AT1010" s="301"/>
      <c r="AU1010" s="301"/>
    </row>
    <row r="1011" spans="29:47" s="325" customFormat="1" ht="15">
      <c r="AC1011" s="301"/>
      <c r="AD1011" s="301"/>
      <c r="AG1011" s="301"/>
      <c r="AH1011" s="301"/>
      <c r="AK1011" s="301"/>
      <c r="AL1011" s="301"/>
      <c r="AM1011" s="301"/>
      <c r="AP1011" s="301"/>
      <c r="AQ1011" s="301"/>
      <c r="AT1011" s="301"/>
      <c r="AU1011" s="301"/>
    </row>
    <row r="1012" spans="29:47" s="325" customFormat="1" ht="15">
      <c r="AC1012" s="301"/>
      <c r="AD1012" s="301"/>
      <c r="AG1012" s="301"/>
      <c r="AH1012" s="301"/>
      <c r="AK1012" s="301"/>
      <c r="AL1012" s="301"/>
      <c r="AM1012" s="301"/>
      <c r="AP1012" s="301"/>
      <c r="AQ1012" s="301"/>
      <c r="AT1012" s="301"/>
      <c r="AU1012" s="301"/>
    </row>
    <row r="1013" spans="29:47" s="325" customFormat="1" ht="15">
      <c r="AC1013" s="301"/>
      <c r="AD1013" s="301"/>
      <c r="AG1013" s="301"/>
      <c r="AH1013" s="301"/>
      <c r="AK1013" s="301"/>
      <c r="AL1013" s="301"/>
      <c r="AM1013" s="301"/>
      <c r="AP1013" s="301"/>
      <c r="AQ1013" s="301"/>
      <c r="AT1013" s="301"/>
      <c r="AU1013" s="301"/>
    </row>
    <row r="1014" spans="29:47" s="325" customFormat="1" ht="15">
      <c r="AC1014" s="301"/>
      <c r="AD1014" s="301"/>
      <c r="AG1014" s="301"/>
      <c r="AH1014" s="301"/>
      <c r="AK1014" s="301"/>
      <c r="AL1014" s="301"/>
      <c r="AM1014" s="301"/>
      <c r="AP1014" s="301"/>
      <c r="AQ1014" s="301"/>
      <c r="AT1014" s="301"/>
      <c r="AU1014" s="301"/>
    </row>
    <row r="1015" spans="29:47" s="325" customFormat="1" ht="15">
      <c r="AC1015" s="301"/>
      <c r="AD1015" s="301"/>
      <c r="AG1015" s="301"/>
      <c r="AH1015" s="301"/>
      <c r="AK1015" s="301"/>
      <c r="AL1015" s="301"/>
      <c r="AM1015" s="301"/>
      <c r="AP1015" s="301"/>
      <c r="AQ1015" s="301"/>
      <c r="AT1015" s="301"/>
      <c r="AU1015" s="301"/>
    </row>
    <row r="1016" spans="29:47" s="325" customFormat="1" ht="15">
      <c r="AC1016" s="301"/>
      <c r="AD1016" s="301"/>
      <c r="AG1016" s="301"/>
      <c r="AH1016" s="301"/>
      <c r="AK1016" s="301"/>
      <c r="AL1016" s="301"/>
      <c r="AM1016" s="301"/>
      <c r="AP1016" s="301"/>
      <c r="AQ1016" s="301"/>
      <c r="AT1016" s="301"/>
      <c r="AU1016" s="301"/>
    </row>
    <row r="1017" spans="29:47" s="325" customFormat="1" ht="15">
      <c r="AC1017" s="301"/>
      <c r="AD1017" s="301"/>
      <c r="AG1017" s="301"/>
      <c r="AH1017" s="301"/>
      <c r="AK1017" s="301"/>
      <c r="AL1017" s="301"/>
      <c r="AM1017" s="301"/>
      <c r="AP1017" s="301"/>
      <c r="AQ1017" s="301"/>
      <c r="AT1017" s="301"/>
      <c r="AU1017" s="301"/>
    </row>
    <row r="1018" spans="29:47" s="325" customFormat="1" ht="15">
      <c r="AC1018" s="301"/>
      <c r="AD1018" s="301"/>
      <c r="AG1018" s="301"/>
      <c r="AH1018" s="301"/>
      <c r="AK1018" s="301"/>
      <c r="AL1018" s="301"/>
      <c r="AM1018" s="301"/>
      <c r="AP1018" s="301"/>
      <c r="AQ1018" s="301"/>
      <c r="AT1018" s="301"/>
      <c r="AU1018" s="301"/>
    </row>
    <row r="1019" spans="29:47" s="325" customFormat="1" ht="15">
      <c r="AC1019" s="301"/>
      <c r="AD1019" s="301"/>
      <c r="AG1019" s="301"/>
      <c r="AH1019" s="301"/>
      <c r="AK1019" s="301"/>
      <c r="AL1019" s="301"/>
      <c r="AM1019" s="301"/>
      <c r="AP1019" s="301"/>
      <c r="AQ1019" s="301"/>
      <c r="AT1019" s="301"/>
      <c r="AU1019" s="301"/>
    </row>
    <row r="1020" spans="29:47" s="325" customFormat="1" ht="15">
      <c r="AC1020" s="301"/>
      <c r="AD1020" s="301"/>
      <c r="AG1020" s="301"/>
      <c r="AH1020" s="301"/>
      <c r="AK1020" s="301"/>
      <c r="AL1020" s="301"/>
      <c r="AM1020" s="301"/>
      <c r="AP1020" s="301"/>
      <c r="AQ1020" s="301"/>
      <c r="AT1020" s="301"/>
      <c r="AU1020" s="301"/>
    </row>
    <row r="1021" spans="29:47" s="325" customFormat="1" ht="15">
      <c r="AC1021" s="301"/>
      <c r="AD1021" s="301"/>
      <c r="AG1021" s="301"/>
      <c r="AH1021" s="301"/>
      <c r="AK1021" s="301"/>
      <c r="AL1021" s="301"/>
      <c r="AM1021" s="301"/>
      <c r="AP1021" s="301"/>
      <c r="AQ1021" s="301"/>
      <c r="AT1021" s="301"/>
      <c r="AU1021" s="301"/>
    </row>
    <row r="1022" spans="29:47" s="325" customFormat="1" ht="15">
      <c r="AC1022" s="301"/>
      <c r="AD1022" s="301"/>
      <c r="AG1022" s="301"/>
      <c r="AH1022" s="301"/>
      <c r="AK1022" s="301"/>
      <c r="AL1022" s="301"/>
      <c r="AM1022" s="301"/>
      <c r="AP1022" s="301"/>
      <c r="AQ1022" s="301"/>
      <c r="AT1022" s="301"/>
      <c r="AU1022" s="301"/>
    </row>
    <row r="1023" spans="29:47" s="325" customFormat="1" ht="15">
      <c r="AC1023" s="301"/>
      <c r="AD1023" s="301"/>
      <c r="AG1023" s="301"/>
      <c r="AH1023" s="301"/>
      <c r="AK1023" s="301"/>
      <c r="AL1023" s="301"/>
      <c r="AM1023" s="301"/>
      <c r="AP1023" s="301"/>
      <c r="AQ1023" s="301"/>
      <c r="AT1023" s="301"/>
      <c r="AU1023" s="301"/>
    </row>
    <row r="1024" spans="29:47" s="325" customFormat="1" ht="15">
      <c r="AC1024" s="301"/>
      <c r="AD1024" s="301"/>
      <c r="AG1024" s="301"/>
      <c r="AH1024" s="301"/>
      <c r="AK1024" s="301"/>
      <c r="AL1024" s="301"/>
      <c r="AM1024" s="301"/>
      <c r="AP1024" s="301"/>
      <c r="AQ1024" s="301"/>
      <c r="AT1024" s="301"/>
      <c r="AU1024" s="301"/>
    </row>
    <row r="1025" spans="29:47" s="325" customFormat="1" ht="15">
      <c r="AC1025" s="301"/>
      <c r="AD1025" s="301"/>
      <c r="AG1025" s="301"/>
      <c r="AH1025" s="301"/>
      <c r="AK1025" s="301"/>
      <c r="AL1025" s="301"/>
      <c r="AM1025" s="301"/>
      <c r="AP1025" s="301"/>
      <c r="AQ1025" s="301"/>
      <c r="AT1025" s="301"/>
      <c r="AU1025" s="301"/>
    </row>
    <row r="1026" spans="29:47" s="325" customFormat="1" ht="15">
      <c r="AC1026" s="301"/>
      <c r="AD1026" s="301"/>
      <c r="AG1026" s="301"/>
      <c r="AH1026" s="301"/>
      <c r="AK1026" s="301"/>
      <c r="AL1026" s="301"/>
      <c r="AM1026" s="301"/>
      <c r="AP1026" s="301"/>
      <c r="AQ1026" s="301"/>
      <c r="AT1026" s="301"/>
      <c r="AU1026" s="301"/>
    </row>
    <row r="1027" spans="29:47" s="325" customFormat="1" ht="15">
      <c r="AC1027" s="301"/>
      <c r="AD1027" s="301"/>
      <c r="AG1027" s="301"/>
      <c r="AH1027" s="301"/>
      <c r="AK1027" s="301"/>
      <c r="AL1027" s="301"/>
      <c r="AM1027" s="301"/>
      <c r="AP1027" s="301"/>
      <c r="AQ1027" s="301"/>
      <c r="AT1027" s="301"/>
      <c r="AU1027" s="301"/>
    </row>
    <row r="1028" spans="29:47" s="325" customFormat="1" ht="15">
      <c r="AC1028" s="301"/>
      <c r="AD1028" s="301"/>
      <c r="AG1028" s="301"/>
      <c r="AH1028" s="301"/>
      <c r="AK1028" s="301"/>
      <c r="AL1028" s="301"/>
      <c r="AM1028" s="301"/>
      <c r="AP1028" s="301"/>
      <c r="AQ1028" s="301"/>
      <c r="AT1028" s="301"/>
      <c r="AU1028" s="301"/>
    </row>
    <row r="1029" spans="29:47" s="325" customFormat="1" ht="15">
      <c r="AC1029" s="301"/>
      <c r="AD1029" s="301"/>
      <c r="AG1029" s="301"/>
      <c r="AH1029" s="301"/>
      <c r="AK1029" s="301"/>
      <c r="AL1029" s="301"/>
      <c r="AM1029" s="301"/>
      <c r="AP1029" s="301"/>
      <c r="AQ1029" s="301"/>
      <c r="AT1029" s="301"/>
      <c r="AU1029" s="301"/>
    </row>
    <row r="1030" spans="29:47" s="325" customFormat="1" ht="15">
      <c r="AC1030" s="301"/>
      <c r="AD1030" s="301"/>
      <c r="AG1030" s="301"/>
      <c r="AH1030" s="301"/>
      <c r="AK1030" s="301"/>
      <c r="AL1030" s="301"/>
      <c r="AM1030" s="301"/>
      <c r="AP1030" s="301"/>
      <c r="AQ1030" s="301"/>
      <c r="AT1030" s="301"/>
      <c r="AU1030" s="301"/>
    </row>
    <row r="1031" spans="29:47" s="325" customFormat="1" ht="15">
      <c r="AC1031" s="301"/>
      <c r="AD1031" s="301"/>
      <c r="AG1031" s="301"/>
      <c r="AH1031" s="301"/>
      <c r="AK1031" s="301"/>
      <c r="AL1031" s="301"/>
      <c r="AM1031" s="301"/>
      <c r="AP1031" s="301"/>
      <c r="AQ1031" s="301"/>
      <c r="AT1031" s="301"/>
      <c r="AU1031" s="301"/>
    </row>
    <row r="1032" spans="29:47" s="325" customFormat="1" ht="15">
      <c r="AC1032" s="301"/>
      <c r="AD1032" s="301"/>
      <c r="AG1032" s="301"/>
      <c r="AH1032" s="301"/>
      <c r="AK1032" s="301"/>
      <c r="AL1032" s="301"/>
      <c r="AM1032" s="301"/>
      <c r="AP1032" s="301"/>
      <c r="AQ1032" s="301"/>
      <c r="AT1032" s="301"/>
      <c r="AU1032" s="301"/>
    </row>
    <row r="1033" spans="29:47" s="325" customFormat="1" ht="15">
      <c r="AC1033" s="301"/>
      <c r="AD1033" s="301"/>
      <c r="AG1033" s="301"/>
      <c r="AH1033" s="301"/>
      <c r="AK1033" s="301"/>
      <c r="AL1033" s="301"/>
      <c r="AM1033" s="301"/>
      <c r="AP1033" s="301"/>
      <c r="AQ1033" s="301"/>
      <c r="AT1033" s="301"/>
      <c r="AU1033" s="301"/>
    </row>
    <row r="1034" spans="29:47" s="325" customFormat="1" ht="15">
      <c r="AC1034" s="301"/>
      <c r="AD1034" s="301"/>
      <c r="AG1034" s="301"/>
      <c r="AH1034" s="301"/>
      <c r="AK1034" s="301"/>
      <c r="AL1034" s="301"/>
      <c r="AM1034" s="301"/>
      <c r="AP1034" s="301"/>
      <c r="AQ1034" s="301"/>
      <c r="AT1034" s="301"/>
      <c r="AU1034" s="301"/>
    </row>
    <row r="1035" spans="29:47" s="325" customFormat="1" ht="15">
      <c r="AC1035" s="301"/>
      <c r="AD1035" s="301"/>
      <c r="AG1035" s="301"/>
      <c r="AH1035" s="301"/>
      <c r="AK1035" s="301"/>
      <c r="AL1035" s="301"/>
      <c r="AM1035" s="301"/>
      <c r="AP1035" s="301"/>
      <c r="AQ1035" s="301"/>
      <c r="AT1035" s="301"/>
      <c r="AU1035" s="301"/>
    </row>
    <row r="1036" spans="29:47" s="325" customFormat="1" ht="15">
      <c r="AC1036" s="301"/>
      <c r="AD1036" s="301"/>
      <c r="AG1036" s="301"/>
      <c r="AH1036" s="301"/>
      <c r="AK1036" s="301"/>
      <c r="AL1036" s="301"/>
      <c r="AM1036" s="301"/>
      <c r="AP1036" s="301"/>
      <c r="AQ1036" s="301"/>
      <c r="AT1036" s="301"/>
      <c r="AU1036" s="301"/>
    </row>
    <row r="1037" spans="29:47" s="325" customFormat="1" ht="15">
      <c r="AC1037" s="301"/>
      <c r="AD1037" s="301"/>
      <c r="AG1037" s="301"/>
      <c r="AH1037" s="301"/>
      <c r="AK1037" s="301"/>
      <c r="AL1037" s="301"/>
      <c r="AM1037" s="301"/>
      <c r="AP1037" s="301"/>
      <c r="AQ1037" s="301"/>
      <c r="AT1037" s="301"/>
      <c r="AU1037" s="301"/>
    </row>
    <row r="1038" spans="29:47" s="325" customFormat="1" ht="15">
      <c r="AC1038" s="301"/>
      <c r="AD1038" s="301"/>
      <c r="AG1038" s="301"/>
      <c r="AH1038" s="301"/>
      <c r="AK1038" s="301"/>
      <c r="AL1038" s="301"/>
      <c r="AM1038" s="301"/>
      <c r="AP1038" s="301"/>
      <c r="AQ1038" s="301"/>
      <c r="AT1038" s="301"/>
      <c r="AU1038" s="301"/>
    </row>
    <row r="1039" spans="29:47" s="325" customFormat="1" ht="15">
      <c r="AC1039" s="301"/>
      <c r="AD1039" s="301"/>
      <c r="AG1039" s="301"/>
      <c r="AH1039" s="301"/>
      <c r="AK1039" s="301"/>
      <c r="AL1039" s="301"/>
      <c r="AM1039" s="301"/>
      <c r="AP1039" s="301"/>
      <c r="AQ1039" s="301"/>
      <c r="AT1039" s="301"/>
      <c r="AU1039" s="301"/>
    </row>
    <row r="1040" spans="29:47" s="325" customFormat="1" ht="15">
      <c r="AC1040" s="301"/>
      <c r="AD1040" s="301"/>
      <c r="AG1040" s="301"/>
      <c r="AH1040" s="301"/>
      <c r="AK1040" s="301"/>
      <c r="AL1040" s="301"/>
      <c r="AM1040" s="301"/>
      <c r="AP1040" s="301"/>
      <c r="AQ1040" s="301"/>
      <c r="AT1040" s="301"/>
      <c r="AU1040" s="301"/>
    </row>
    <row r="1041" spans="29:47" s="325" customFormat="1" ht="15">
      <c r="AC1041" s="301"/>
      <c r="AD1041" s="301"/>
      <c r="AG1041" s="301"/>
      <c r="AH1041" s="301"/>
      <c r="AK1041" s="301"/>
      <c r="AL1041" s="301"/>
      <c r="AM1041" s="301"/>
      <c r="AP1041" s="301"/>
      <c r="AQ1041" s="301"/>
      <c r="AT1041" s="301"/>
      <c r="AU1041" s="301"/>
    </row>
    <row r="1042" spans="29:47" s="325" customFormat="1" ht="15">
      <c r="AC1042" s="301"/>
      <c r="AD1042" s="301"/>
      <c r="AG1042" s="301"/>
      <c r="AH1042" s="301"/>
      <c r="AK1042" s="301"/>
      <c r="AL1042" s="301"/>
      <c r="AM1042" s="301"/>
      <c r="AP1042" s="301"/>
      <c r="AQ1042" s="301"/>
      <c r="AT1042" s="301"/>
      <c r="AU1042" s="301"/>
    </row>
    <row r="1043" spans="29:47" s="325" customFormat="1" ht="15">
      <c r="AC1043" s="301"/>
      <c r="AD1043" s="301"/>
      <c r="AG1043" s="301"/>
      <c r="AH1043" s="301"/>
      <c r="AK1043" s="301"/>
      <c r="AL1043" s="301"/>
      <c r="AM1043" s="301"/>
      <c r="AP1043" s="301"/>
      <c r="AQ1043" s="301"/>
      <c r="AT1043" s="301"/>
      <c r="AU1043" s="301"/>
    </row>
    <row r="1044" spans="29:47" s="325" customFormat="1" ht="15">
      <c r="AC1044" s="301"/>
      <c r="AD1044" s="301"/>
      <c r="AG1044" s="301"/>
      <c r="AH1044" s="301"/>
      <c r="AK1044" s="301"/>
      <c r="AL1044" s="301"/>
      <c r="AM1044" s="301"/>
      <c r="AP1044" s="301"/>
      <c r="AQ1044" s="301"/>
      <c r="AT1044" s="301"/>
      <c r="AU1044" s="301"/>
    </row>
    <row r="1045" spans="29:47" s="325" customFormat="1" ht="15">
      <c r="AC1045" s="301"/>
      <c r="AD1045" s="301"/>
      <c r="AG1045" s="301"/>
      <c r="AH1045" s="301"/>
      <c r="AK1045" s="301"/>
      <c r="AL1045" s="301"/>
      <c r="AM1045" s="301"/>
      <c r="AP1045" s="301"/>
      <c r="AQ1045" s="301"/>
      <c r="AT1045" s="301"/>
      <c r="AU1045" s="301"/>
    </row>
    <row r="1046" spans="29:47" s="325" customFormat="1" ht="15">
      <c r="AC1046" s="301"/>
      <c r="AD1046" s="301"/>
      <c r="AG1046" s="301"/>
      <c r="AH1046" s="301"/>
      <c r="AK1046" s="301"/>
      <c r="AL1046" s="301"/>
      <c r="AM1046" s="301"/>
      <c r="AP1046" s="301"/>
      <c r="AQ1046" s="301"/>
      <c r="AT1046" s="301"/>
      <c r="AU1046" s="301"/>
    </row>
    <row r="1047" spans="29:47" s="325" customFormat="1" ht="15">
      <c r="AC1047" s="301"/>
      <c r="AD1047" s="301"/>
      <c r="AG1047" s="301"/>
      <c r="AH1047" s="301"/>
      <c r="AK1047" s="301"/>
      <c r="AL1047" s="301"/>
      <c r="AM1047" s="301"/>
      <c r="AP1047" s="301"/>
      <c r="AQ1047" s="301"/>
      <c r="AT1047" s="301"/>
      <c r="AU1047" s="301"/>
    </row>
    <row r="1048" spans="29:47" s="325" customFormat="1" ht="15">
      <c r="AC1048" s="301"/>
      <c r="AD1048" s="301"/>
      <c r="AG1048" s="301"/>
      <c r="AH1048" s="301"/>
      <c r="AK1048" s="301"/>
      <c r="AL1048" s="301"/>
      <c r="AM1048" s="301"/>
      <c r="AP1048" s="301"/>
      <c r="AQ1048" s="301"/>
      <c r="AT1048" s="301"/>
      <c r="AU1048" s="301"/>
    </row>
    <row r="1049" spans="29:47" s="325" customFormat="1" ht="15">
      <c r="AC1049" s="301"/>
      <c r="AD1049" s="301"/>
      <c r="AG1049" s="301"/>
      <c r="AH1049" s="301"/>
      <c r="AK1049" s="301"/>
      <c r="AL1049" s="301"/>
      <c r="AM1049" s="301"/>
      <c r="AP1049" s="301"/>
      <c r="AQ1049" s="301"/>
      <c r="AT1049" s="301"/>
      <c r="AU1049" s="301"/>
    </row>
    <row r="1050" spans="29:47" s="325" customFormat="1" ht="15">
      <c r="AC1050" s="301"/>
      <c r="AD1050" s="301"/>
      <c r="AG1050" s="301"/>
      <c r="AH1050" s="301"/>
      <c r="AK1050" s="301"/>
      <c r="AL1050" s="301"/>
      <c r="AM1050" s="301"/>
      <c r="AP1050" s="301"/>
      <c r="AQ1050" s="301"/>
      <c r="AT1050" s="301"/>
      <c r="AU1050" s="301"/>
    </row>
    <row r="1051" spans="29:47" s="325" customFormat="1" ht="15">
      <c r="AC1051" s="301"/>
      <c r="AD1051" s="301"/>
      <c r="AG1051" s="301"/>
      <c r="AH1051" s="301"/>
      <c r="AK1051" s="301"/>
      <c r="AL1051" s="301"/>
      <c r="AM1051" s="301"/>
      <c r="AP1051" s="301"/>
      <c r="AQ1051" s="301"/>
      <c r="AT1051" s="301"/>
      <c r="AU1051" s="301"/>
    </row>
    <row r="1052" spans="29:47" s="325" customFormat="1" ht="15">
      <c r="AC1052" s="301"/>
      <c r="AD1052" s="301"/>
      <c r="AG1052" s="301"/>
      <c r="AH1052" s="301"/>
      <c r="AK1052" s="301"/>
      <c r="AL1052" s="301"/>
      <c r="AM1052" s="301"/>
      <c r="AP1052" s="301"/>
      <c r="AQ1052" s="301"/>
      <c r="AT1052" s="301"/>
      <c r="AU1052" s="301"/>
    </row>
    <row r="1053" spans="29:47" s="325" customFormat="1" ht="15">
      <c r="AC1053" s="301"/>
      <c r="AD1053" s="301"/>
      <c r="AG1053" s="301"/>
      <c r="AH1053" s="301"/>
      <c r="AK1053" s="301"/>
      <c r="AL1053" s="301"/>
      <c r="AM1053" s="301"/>
      <c r="AP1053" s="301"/>
      <c r="AQ1053" s="301"/>
      <c r="AT1053" s="301"/>
      <c r="AU1053" s="301"/>
    </row>
    <row r="1054" spans="29:47" s="325" customFormat="1" ht="15">
      <c r="AC1054" s="301"/>
      <c r="AD1054" s="301"/>
      <c r="AG1054" s="301"/>
      <c r="AH1054" s="301"/>
      <c r="AK1054" s="301"/>
      <c r="AL1054" s="301"/>
      <c r="AM1054" s="301"/>
      <c r="AP1054" s="301"/>
      <c r="AQ1054" s="301"/>
      <c r="AT1054" s="301"/>
      <c r="AU1054" s="301"/>
    </row>
    <row r="1055" spans="29:47" s="325" customFormat="1" ht="15">
      <c r="AC1055" s="301"/>
      <c r="AD1055" s="301"/>
      <c r="AG1055" s="301"/>
      <c r="AH1055" s="301"/>
      <c r="AK1055" s="301"/>
      <c r="AL1055" s="301"/>
      <c r="AM1055" s="301"/>
      <c r="AP1055" s="301"/>
      <c r="AQ1055" s="301"/>
      <c r="AT1055" s="301"/>
      <c r="AU1055" s="301"/>
    </row>
    <row r="1056" spans="29:47" s="325" customFormat="1" ht="15">
      <c r="AC1056" s="301"/>
      <c r="AD1056" s="301"/>
      <c r="AG1056" s="301"/>
      <c r="AH1056" s="301"/>
      <c r="AK1056" s="301"/>
      <c r="AL1056" s="301"/>
      <c r="AM1056" s="301"/>
      <c r="AP1056" s="301"/>
      <c r="AQ1056" s="301"/>
      <c r="AT1056" s="301"/>
      <c r="AU1056" s="301"/>
    </row>
    <row r="1057" spans="29:47" s="325" customFormat="1" ht="15">
      <c r="AC1057" s="301"/>
      <c r="AD1057" s="301"/>
      <c r="AG1057" s="301"/>
      <c r="AH1057" s="301"/>
      <c r="AK1057" s="301"/>
      <c r="AL1057" s="301"/>
      <c r="AM1057" s="301"/>
      <c r="AP1057" s="301"/>
      <c r="AQ1057" s="301"/>
      <c r="AT1057" s="301"/>
      <c r="AU1057" s="301"/>
    </row>
    <row r="1058" spans="29:47" s="325" customFormat="1" ht="15">
      <c r="AC1058" s="301"/>
      <c r="AD1058" s="301"/>
      <c r="AG1058" s="301"/>
      <c r="AH1058" s="301"/>
      <c r="AK1058" s="301"/>
      <c r="AL1058" s="301"/>
      <c r="AM1058" s="301"/>
      <c r="AP1058" s="301"/>
      <c r="AQ1058" s="301"/>
      <c r="AT1058" s="301"/>
      <c r="AU1058" s="301"/>
    </row>
    <row r="1059" spans="29:47" s="325" customFormat="1" ht="15">
      <c r="AC1059" s="301"/>
      <c r="AD1059" s="301"/>
      <c r="AG1059" s="301"/>
      <c r="AH1059" s="301"/>
      <c r="AK1059" s="301"/>
      <c r="AL1059" s="301"/>
      <c r="AM1059" s="301"/>
      <c r="AP1059" s="301"/>
      <c r="AQ1059" s="301"/>
      <c r="AT1059" s="301"/>
      <c r="AU1059" s="301"/>
    </row>
    <row r="1060" spans="29:47" s="325" customFormat="1" ht="15">
      <c r="AC1060" s="301"/>
      <c r="AD1060" s="301"/>
      <c r="AG1060" s="301"/>
      <c r="AH1060" s="301"/>
      <c r="AK1060" s="301"/>
      <c r="AL1060" s="301"/>
      <c r="AM1060" s="301"/>
      <c r="AP1060" s="301"/>
      <c r="AQ1060" s="301"/>
      <c r="AT1060" s="301"/>
      <c r="AU1060" s="301"/>
    </row>
    <row r="1061" spans="29:47" s="325" customFormat="1" ht="15">
      <c r="AC1061" s="301"/>
      <c r="AD1061" s="301"/>
      <c r="AG1061" s="301"/>
      <c r="AH1061" s="301"/>
      <c r="AK1061" s="301"/>
      <c r="AL1061" s="301"/>
      <c r="AM1061" s="301"/>
      <c r="AP1061" s="301"/>
      <c r="AQ1061" s="301"/>
      <c r="AT1061" s="301"/>
      <c r="AU1061" s="301"/>
    </row>
    <row r="1062" spans="29:47" s="325" customFormat="1" ht="15">
      <c r="AC1062" s="301"/>
      <c r="AD1062" s="301"/>
      <c r="AG1062" s="301"/>
      <c r="AH1062" s="301"/>
      <c r="AK1062" s="301"/>
      <c r="AL1062" s="301"/>
      <c r="AM1062" s="301"/>
      <c r="AP1062" s="301"/>
      <c r="AQ1062" s="301"/>
      <c r="AT1062" s="301"/>
      <c r="AU1062" s="301"/>
    </row>
    <row r="1063" spans="29:47" s="325" customFormat="1" ht="15">
      <c r="AC1063" s="301"/>
      <c r="AD1063" s="301"/>
      <c r="AG1063" s="301"/>
      <c r="AH1063" s="301"/>
      <c r="AK1063" s="301"/>
      <c r="AL1063" s="301"/>
      <c r="AM1063" s="301"/>
      <c r="AP1063" s="301"/>
      <c r="AQ1063" s="301"/>
      <c r="AT1063" s="301"/>
      <c r="AU1063" s="301"/>
    </row>
    <row r="1064" spans="29:47" s="325" customFormat="1" ht="15">
      <c r="AC1064" s="301"/>
      <c r="AD1064" s="301"/>
      <c r="AG1064" s="301"/>
      <c r="AH1064" s="301"/>
      <c r="AK1064" s="301"/>
      <c r="AL1064" s="301"/>
      <c r="AM1064" s="301"/>
      <c r="AP1064" s="301"/>
      <c r="AQ1064" s="301"/>
      <c r="AT1064" s="301"/>
      <c r="AU1064" s="301"/>
    </row>
    <row r="1065" spans="29:47" s="325" customFormat="1" ht="15">
      <c r="AC1065" s="301"/>
      <c r="AD1065" s="301"/>
      <c r="AG1065" s="301"/>
      <c r="AH1065" s="301"/>
      <c r="AK1065" s="301"/>
      <c r="AL1065" s="301"/>
      <c r="AM1065" s="301"/>
      <c r="AP1065" s="301"/>
      <c r="AQ1065" s="301"/>
      <c r="AT1065" s="301"/>
      <c r="AU1065" s="301"/>
    </row>
    <row r="1066" spans="29:47" s="325" customFormat="1" ht="15">
      <c r="AC1066" s="301"/>
      <c r="AD1066" s="301"/>
      <c r="AG1066" s="301"/>
      <c r="AH1066" s="301"/>
      <c r="AK1066" s="301"/>
      <c r="AL1066" s="301"/>
      <c r="AM1066" s="301"/>
      <c r="AP1066" s="301"/>
      <c r="AQ1066" s="301"/>
      <c r="AT1066" s="301"/>
      <c r="AU1066" s="301"/>
    </row>
    <row r="1067" spans="29:47" s="325" customFormat="1" ht="15">
      <c r="AC1067" s="301"/>
      <c r="AD1067" s="301"/>
      <c r="AG1067" s="301"/>
      <c r="AH1067" s="301"/>
      <c r="AK1067" s="301"/>
      <c r="AL1067" s="301"/>
      <c r="AM1067" s="301"/>
      <c r="AP1067" s="301"/>
      <c r="AQ1067" s="301"/>
      <c r="AT1067" s="301"/>
      <c r="AU1067" s="301"/>
    </row>
    <row r="1068" spans="29:47" s="325" customFormat="1" ht="15">
      <c r="AC1068" s="301"/>
      <c r="AD1068" s="301"/>
      <c r="AG1068" s="301"/>
      <c r="AH1068" s="301"/>
      <c r="AK1068" s="301"/>
      <c r="AL1068" s="301"/>
      <c r="AM1068" s="301"/>
      <c r="AP1068" s="301"/>
      <c r="AQ1068" s="301"/>
      <c r="AT1068" s="301"/>
      <c r="AU1068" s="301"/>
    </row>
    <row r="1069" spans="29:47" s="325" customFormat="1" ht="15">
      <c r="AC1069" s="301"/>
      <c r="AD1069" s="301"/>
      <c r="AG1069" s="301"/>
      <c r="AH1069" s="301"/>
      <c r="AK1069" s="301"/>
      <c r="AL1069" s="301"/>
      <c r="AM1069" s="301"/>
      <c r="AP1069" s="301"/>
      <c r="AQ1069" s="301"/>
      <c r="AT1069" s="301"/>
      <c r="AU1069" s="301"/>
    </row>
    <row r="1070" spans="29:47" s="325" customFormat="1" ht="15">
      <c r="AC1070" s="301"/>
      <c r="AD1070" s="301"/>
      <c r="AG1070" s="301"/>
      <c r="AH1070" s="301"/>
      <c r="AK1070" s="301"/>
      <c r="AL1070" s="301"/>
      <c r="AM1070" s="301"/>
      <c r="AP1070" s="301"/>
      <c r="AQ1070" s="301"/>
      <c r="AT1070" s="301"/>
      <c r="AU1070" s="301"/>
    </row>
    <row r="1071" spans="29:47" s="325" customFormat="1" ht="15">
      <c r="AC1071" s="301"/>
      <c r="AD1071" s="301"/>
      <c r="AG1071" s="301"/>
      <c r="AH1071" s="301"/>
      <c r="AK1071" s="301"/>
      <c r="AL1071" s="301"/>
      <c r="AM1071" s="301"/>
      <c r="AP1071" s="301"/>
      <c r="AQ1071" s="301"/>
      <c r="AT1071" s="301"/>
      <c r="AU1071" s="301"/>
    </row>
    <row r="1072" spans="29:47" s="325" customFormat="1" ht="15">
      <c r="AC1072" s="301"/>
      <c r="AD1072" s="301"/>
      <c r="AG1072" s="301"/>
      <c r="AH1072" s="301"/>
      <c r="AK1072" s="301"/>
      <c r="AL1072" s="301"/>
      <c r="AM1072" s="301"/>
      <c r="AP1072" s="301"/>
      <c r="AQ1072" s="301"/>
      <c r="AT1072" s="301"/>
      <c r="AU1072" s="301"/>
    </row>
    <row r="1073" spans="29:47" s="325" customFormat="1" ht="15">
      <c r="AC1073" s="301"/>
      <c r="AD1073" s="301"/>
      <c r="AG1073" s="301"/>
      <c r="AH1073" s="301"/>
      <c r="AK1073" s="301"/>
      <c r="AL1073" s="301"/>
      <c r="AM1073" s="301"/>
      <c r="AP1073" s="301"/>
      <c r="AQ1073" s="301"/>
      <c r="AT1073" s="301"/>
      <c r="AU1073" s="301"/>
    </row>
    <row r="1074" spans="29:47" s="325" customFormat="1" ht="15">
      <c r="AC1074" s="301"/>
      <c r="AD1074" s="301"/>
      <c r="AG1074" s="301"/>
      <c r="AH1074" s="301"/>
      <c r="AK1074" s="301"/>
      <c r="AL1074" s="301"/>
      <c r="AM1074" s="301"/>
      <c r="AP1074" s="301"/>
      <c r="AQ1074" s="301"/>
      <c r="AT1074" s="301"/>
      <c r="AU1074" s="301"/>
    </row>
    <row r="1075" spans="29:47" s="325" customFormat="1" ht="15">
      <c r="AC1075" s="301"/>
      <c r="AD1075" s="301"/>
      <c r="AG1075" s="301"/>
      <c r="AH1075" s="301"/>
      <c r="AK1075" s="301"/>
      <c r="AL1075" s="301"/>
      <c r="AM1075" s="301"/>
      <c r="AP1075" s="301"/>
      <c r="AQ1075" s="301"/>
      <c r="AT1075" s="301"/>
      <c r="AU1075" s="301"/>
    </row>
    <row r="1076" spans="29:47" s="325" customFormat="1" ht="15">
      <c r="AC1076" s="301"/>
      <c r="AD1076" s="301"/>
      <c r="AG1076" s="301"/>
      <c r="AH1076" s="301"/>
      <c r="AK1076" s="301"/>
      <c r="AL1076" s="301"/>
      <c r="AM1076" s="301"/>
      <c r="AP1076" s="301"/>
      <c r="AQ1076" s="301"/>
      <c r="AT1076" s="301"/>
      <c r="AU1076" s="301"/>
    </row>
    <row r="1077" spans="29:47" s="325" customFormat="1" ht="15">
      <c r="AC1077" s="301"/>
      <c r="AD1077" s="301"/>
      <c r="AG1077" s="301"/>
      <c r="AH1077" s="301"/>
      <c r="AK1077" s="301"/>
      <c r="AL1077" s="301"/>
      <c r="AM1077" s="301"/>
      <c r="AP1077" s="301"/>
      <c r="AQ1077" s="301"/>
      <c r="AT1077" s="301"/>
      <c r="AU1077" s="301"/>
    </row>
    <row r="1078" spans="29:47" s="325" customFormat="1" ht="15">
      <c r="AC1078" s="301"/>
      <c r="AD1078" s="301"/>
      <c r="AG1078" s="301"/>
      <c r="AH1078" s="301"/>
      <c r="AK1078" s="301"/>
      <c r="AL1078" s="301"/>
      <c r="AM1078" s="301"/>
      <c r="AP1078" s="301"/>
      <c r="AQ1078" s="301"/>
      <c r="AT1078" s="301"/>
      <c r="AU1078" s="301"/>
    </row>
    <row r="1079" spans="29:47" s="325" customFormat="1" ht="15">
      <c r="AC1079" s="301"/>
      <c r="AD1079" s="301"/>
      <c r="AG1079" s="301"/>
      <c r="AH1079" s="301"/>
      <c r="AK1079" s="301"/>
      <c r="AL1079" s="301"/>
      <c r="AM1079" s="301"/>
      <c r="AP1079" s="301"/>
      <c r="AQ1079" s="301"/>
      <c r="AT1079" s="301"/>
      <c r="AU1079" s="301"/>
    </row>
    <row r="1080" spans="29:47" s="325" customFormat="1" ht="15">
      <c r="AC1080" s="301"/>
      <c r="AD1080" s="301"/>
      <c r="AG1080" s="301"/>
      <c r="AH1080" s="301"/>
      <c r="AK1080" s="301"/>
      <c r="AL1080" s="301"/>
      <c r="AM1080" s="301"/>
      <c r="AP1080" s="301"/>
      <c r="AQ1080" s="301"/>
      <c r="AT1080" s="301"/>
      <c r="AU1080" s="301"/>
    </row>
    <row r="1081" spans="29:47" s="325" customFormat="1" ht="15">
      <c r="AC1081" s="301"/>
      <c r="AD1081" s="301"/>
      <c r="AG1081" s="301"/>
      <c r="AH1081" s="301"/>
      <c r="AK1081" s="301"/>
      <c r="AL1081" s="301"/>
      <c r="AM1081" s="301"/>
      <c r="AP1081" s="301"/>
      <c r="AQ1081" s="301"/>
      <c r="AT1081" s="301"/>
      <c r="AU1081" s="301"/>
    </row>
    <row r="1082" spans="29:47" s="325" customFormat="1" ht="15">
      <c r="AC1082" s="301"/>
      <c r="AD1082" s="301"/>
      <c r="AG1082" s="301"/>
      <c r="AH1082" s="301"/>
      <c r="AK1082" s="301"/>
      <c r="AL1082" s="301"/>
      <c r="AM1082" s="301"/>
      <c r="AP1082" s="301"/>
      <c r="AQ1082" s="301"/>
      <c r="AT1082" s="301"/>
      <c r="AU1082" s="301"/>
    </row>
    <row r="1083" spans="29:47" s="325" customFormat="1" ht="15">
      <c r="AC1083" s="301"/>
      <c r="AD1083" s="301"/>
      <c r="AG1083" s="301"/>
      <c r="AH1083" s="301"/>
      <c r="AK1083" s="301"/>
      <c r="AL1083" s="301"/>
      <c r="AM1083" s="301"/>
      <c r="AP1083" s="301"/>
      <c r="AQ1083" s="301"/>
      <c r="AT1083" s="301"/>
      <c r="AU1083" s="301"/>
    </row>
    <row r="1084" spans="29:47" s="325" customFormat="1" ht="15">
      <c r="AC1084" s="301"/>
      <c r="AD1084" s="301"/>
      <c r="AG1084" s="301"/>
      <c r="AH1084" s="301"/>
      <c r="AK1084" s="301"/>
      <c r="AL1084" s="301"/>
      <c r="AM1084" s="301"/>
      <c r="AP1084" s="301"/>
      <c r="AQ1084" s="301"/>
      <c r="AT1084" s="301"/>
      <c r="AU1084" s="301"/>
    </row>
    <row r="1085" spans="29:47" s="325" customFormat="1" ht="15">
      <c r="AC1085" s="301"/>
      <c r="AD1085" s="301"/>
      <c r="AG1085" s="301"/>
      <c r="AH1085" s="301"/>
      <c r="AK1085" s="301"/>
      <c r="AL1085" s="301"/>
      <c r="AM1085" s="301"/>
      <c r="AP1085" s="301"/>
      <c r="AQ1085" s="301"/>
      <c r="AT1085" s="301"/>
      <c r="AU1085" s="301"/>
    </row>
    <row r="1086" spans="29:47" s="325" customFormat="1" ht="15">
      <c r="AC1086" s="301"/>
      <c r="AD1086" s="301"/>
      <c r="AG1086" s="301"/>
      <c r="AH1086" s="301"/>
      <c r="AK1086" s="301"/>
      <c r="AL1086" s="301"/>
      <c r="AM1086" s="301"/>
      <c r="AP1086" s="301"/>
      <c r="AQ1086" s="301"/>
      <c r="AT1086" s="301"/>
      <c r="AU1086" s="301"/>
    </row>
    <row r="1087" spans="29:47" s="325" customFormat="1" ht="15">
      <c r="AC1087" s="301"/>
      <c r="AD1087" s="301"/>
      <c r="AG1087" s="301"/>
      <c r="AH1087" s="301"/>
      <c r="AK1087" s="301"/>
      <c r="AL1087" s="301"/>
      <c r="AM1087" s="301"/>
      <c r="AP1087" s="301"/>
      <c r="AQ1087" s="301"/>
      <c r="AT1087" s="301"/>
      <c r="AU1087" s="301"/>
    </row>
    <row r="1088" spans="29:47" s="325" customFormat="1" ht="15">
      <c r="AC1088" s="301"/>
      <c r="AD1088" s="301"/>
      <c r="AG1088" s="301"/>
      <c r="AH1088" s="301"/>
      <c r="AK1088" s="301"/>
      <c r="AL1088" s="301"/>
      <c r="AM1088" s="301"/>
      <c r="AP1088" s="301"/>
      <c r="AQ1088" s="301"/>
      <c r="AT1088" s="301"/>
      <c r="AU1088" s="301"/>
    </row>
    <row r="1089" spans="29:47" s="325" customFormat="1" ht="15">
      <c r="AC1089" s="301"/>
      <c r="AD1089" s="301"/>
      <c r="AG1089" s="301"/>
      <c r="AH1089" s="301"/>
      <c r="AK1089" s="301"/>
      <c r="AL1089" s="301"/>
      <c r="AM1089" s="301"/>
      <c r="AP1089" s="301"/>
      <c r="AQ1089" s="301"/>
      <c r="AT1089" s="301"/>
      <c r="AU1089" s="301"/>
    </row>
    <row r="1090" spans="29:47" s="325" customFormat="1" ht="15">
      <c r="AC1090" s="301"/>
      <c r="AD1090" s="301"/>
      <c r="AG1090" s="301"/>
      <c r="AH1090" s="301"/>
      <c r="AK1090" s="301"/>
      <c r="AL1090" s="301"/>
      <c r="AM1090" s="301"/>
      <c r="AP1090" s="301"/>
      <c r="AQ1090" s="301"/>
      <c r="AT1090" s="301"/>
      <c r="AU1090" s="301"/>
    </row>
    <row r="1091" spans="29:47" s="325" customFormat="1" ht="15">
      <c r="AC1091" s="301"/>
      <c r="AD1091" s="301"/>
      <c r="AG1091" s="301"/>
      <c r="AH1091" s="301"/>
      <c r="AK1091" s="301"/>
      <c r="AL1091" s="301"/>
      <c r="AM1091" s="301"/>
      <c r="AP1091" s="301"/>
      <c r="AQ1091" s="301"/>
      <c r="AT1091" s="301"/>
      <c r="AU1091" s="301"/>
    </row>
    <row r="1092" spans="29:47" s="325" customFormat="1" ht="15">
      <c r="AC1092" s="301"/>
      <c r="AD1092" s="301"/>
      <c r="AG1092" s="301"/>
      <c r="AH1092" s="301"/>
      <c r="AK1092" s="301"/>
      <c r="AL1092" s="301"/>
      <c r="AM1092" s="301"/>
      <c r="AP1092" s="301"/>
      <c r="AQ1092" s="301"/>
      <c r="AT1092" s="301"/>
      <c r="AU1092" s="301"/>
    </row>
    <row r="1093" spans="29:47" s="325" customFormat="1" ht="15">
      <c r="AC1093" s="301"/>
      <c r="AD1093" s="301"/>
      <c r="AG1093" s="301"/>
      <c r="AH1093" s="301"/>
      <c r="AK1093" s="301"/>
      <c r="AL1093" s="301"/>
      <c r="AM1093" s="301"/>
      <c r="AP1093" s="301"/>
      <c r="AQ1093" s="301"/>
      <c r="AT1093" s="301"/>
      <c r="AU1093" s="301"/>
    </row>
    <row r="1094" spans="29:47" s="325" customFormat="1" ht="15">
      <c r="AC1094" s="301"/>
      <c r="AD1094" s="301"/>
      <c r="AG1094" s="301"/>
      <c r="AH1094" s="301"/>
      <c r="AK1094" s="301"/>
      <c r="AL1094" s="301"/>
      <c r="AM1094" s="301"/>
      <c r="AP1094" s="301"/>
      <c r="AQ1094" s="301"/>
      <c r="AT1094" s="301"/>
      <c r="AU1094" s="301"/>
    </row>
    <row r="1095" spans="29:47" s="325" customFormat="1" ht="15">
      <c r="AC1095" s="301"/>
      <c r="AD1095" s="301"/>
      <c r="AG1095" s="301"/>
      <c r="AH1095" s="301"/>
      <c r="AK1095" s="301"/>
      <c r="AL1095" s="301"/>
      <c r="AM1095" s="301"/>
      <c r="AP1095" s="301"/>
      <c r="AQ1095" s="301"/>
      <c r="AT1095" s="301"/>
      <c r="AU1095" s="301"/>
    </row>
    <row r="1096" spans="29:47" s="325" customFormat="1" ht="15">
      <c r="AC1096" s="301"/>
      <c r="AD1096" s="301"/>
      <c r="AG1096" s="301"/>
      <c r="AH1096" s="301"/>
      <c r="AK1096" s="301"/>
      <c r="AL1096" s="301"/>
      <c r="AM1096" s="301"/>
      <c r="AP1096" s="301"/>
      <c r="AQ1096" s="301"/>
      <c r="AT1096" s="301"/>
      <c r="AU1096" s="301"/>
    </row>
    <row r="1097" spans="29:47" s="325" customFormat="1" ht="15">
      <c r="AC1097" s="301"/>
      <c r="AD1097" s="301"/>
      <c r="AG1097" s="301"/>
      <c r="AH1097" s="301"/>
      <c r="AK1097" s="301"/>
      <c r="AL1097" s="301"/>
      <c r="AM1097" s="301"/>
      <c r="AP1097" s="301"/>
      <c r="AQ1097" s="301"/>
      <c r="AT1097" s="301"/>
      <c r="AU1097" s="301"/>
    </row>
    <row r="1098" spans="29:47" s="325" customFormat="1" ht="15">
      <c r="AC1098" s="301"/>
      <c r="AD1098" s="301"/>
      <c r="AG1098" s="301"/>
      <c r="AH1098" s="301"/>
      <c r="AK1098" s="301"/>
      <c r="AL1098" s="301"/>
      <c r="AM1098" s="301"/>
      <c r="AP1098" s="301"/>
      <c r="AQ1098" s="301"/>
      <c r="AT1098" s="301"/>
      <c r="AU1098" s="301"/>
    </row>
    <row r="1099" spans="29:47" s="325" customFormat="1" ht="15">
      <c r="AC1099" s="301"/>
      <c r="AD1099" s="301"/>
      <c r="AG1099" s="301"/>
      <c r="AH1099" s="301"/>
      <c r="AK1099" s="301"/>
      <c r="AL1099" s="301"/>
      <c r="AM1099" s="301"/>
      <c r="AP1099" s="301"/>
      <c r="AQ1099" s="301"/>
      <c r="AT1099" s="301"/>
      <c r="AU1099" s="301"/>
    </row>
    <row r="1100" spans="29:47" s="325" customFormat="1" ht="15">
      <c r="AC1100" s="301"/>
      <c r="AD1100" s="301"/>
      <c r="AG1100" s="301"/>
      <c r="AH1100" s="301"/>
      <c r="AK1100" s="301"/>
      <c r="AL1100" s="301"/>
      <c r="AM1100" s="301"/>
      <c r="AP1100" s="301"/>
      <c r="AQ1100" s="301"/>
      <c r="AT1100" s="301"/>
      <c r="AU1100" s="301"/>
    </row>
    <row r="1101" spans="29:47" s="325" customFormat="1" ht="15">
      <c r="AC1101" s="301"/>
      <c r="AD1101" s="301"/>
      <c r="AG1101" s="301"/>
      <c r="AH1101" s="301"/>
      <c r="AK1101" s="301"/>
      <c r="AL1101" s="301"/>
      <c r="AM1101" s="301"/>
      <c r="AP1101" s="301"/>
      <c r="AQ1101" s="301"/>
      <c r="AT1101" s="301"/>
      <c r="AU1101" s="301"/>
    </row>
    <row r="1102" spans="29:47" s="325" customFormat="1" ht="15">
      <c r="AC1102" s="301"/>
      <c r="AD1102" s="301"/>
      <c r="AG1102" s="301"/>
      <c r="AH1102" s="301"/>
      <c r="AK1102" s="301"/>
      <c r="AL1102" s="301"/>
      <c r="AM1102" s="301"/>
      <c r="AP1102" s="301"/>
      <c r="AQ1102" s="301"/>
      <c r="AT1102" s="301"/>
      <c r="AU1102" s="301"/>
    </row>
    <row r="1103" spans="29:47" s="325" customFormat="1" ht="15">
      <c r="AC1103" s="301"/>
      <c r="AD1103" s="301"/>
      <c r="AG1103" s="301"/>
      <c r="AH1103" s="301"/>
      <c r="AK1103" s="301"/>
      <c r="AL1103" s="301"/>
      <c r="AM1103" s="301"/>
      <c r="AP1103" s="301"/>
      <c r="AQ1103" s="301"/>
      <c r="AT1103" s="301"/>
      <c r="AU1103" s="301"/>
    </row>
    <row r="1104" spans="29:47" s="325" customFormat="1" ht="15">
      <c r="AC1104" s="301"/>
      <c r="AD1104" s="301"/>
      <c r="AG1104" s="301"/>
      <c r="AH1104" s="301"/>
      <c r="AK1104" s="301"/>
      <c r="AL1104" s="301"/>
      <c r="AM1104" s="301"/>
      <c r="AP1104" s="301"/>
      <c r="AQ1104" s="301"/>
      <c r="AT1104" s="301"/>
      <c r="AU1104" s="301"/>
    </row>
    <row r="1105" spans="29:47" s="325" customFormat="1" ht="15">
      <c r="AC1105" s="301"/>
      <c r="AD1105" s="301"/>
      <c r="AG1105" s="301"/>
      <c r="AH1105" s="301"/>
      <c r="AK1105" s="301"/>
      <c r="AL1105" s="301"/>
      <c r="AM1105" s="301"/>
      <c r="AP1105" s="301"/>
      <c r="AQ1105" s="301"/>
      <c r="AT1105" s="301"/>
      <c r="AU1105" s="301"/>
    </row>
    <row r="1106" spans="29:47" s="325" customFormat="1" ht="15">
      <c r="AC1106" s="301"/>
      <c r="AD1106" s="301"/>
      <c r="AG1106" s="301"/>
      <c r="AH1106" s="301"/>
      <c r="AK1106" s="301"/>
      <c r="AL1106" s="301"/>
      <c r="AM1106" s="301"/>
      <c r="AP1106" s="301"/>
      <c r="AQ1106" s="301"/>
      <c r="AT1106" s="301"/>
      <c r="AU1106" s="301"/>
    </row>
    <row r="1107" spans="29:47" s="325" customFormat="1" ht="15">
      <c r="AC1107" s="301"/>
      <c r="AD1107" s="301"/>
      <c r="AG1107" s="301"/>
      <c r="AH1107" s="301"/>
      <c r="AK1107" s="301"/>
      <c r="AL1107" s="301"/>
      <c r="AM1107" s="301"/>
      <c r="AP1107" s="301"/>
      <c r="AQ1107" s="301"/>
      <c r="AT1107" s="301"/>
      <c r="AU1107" s="301"/>
    </row>
    <row r="1108" spans="29:47" s="325" customFormat="1" ht="15">
      <c r="AC1108" s="301"/>
      <c r="AD1108" s="301"/>
      <c r="AG1108" s="301"/>
      <c r="AH1108" s="301"/>
      <c r="AK1108" s="301"/>
      <c r="AL1108" s="301"/>
      <c r="AM1108" s="301"/>
      <c r="AP1108" s="301"/>
      <c r="AQ1108" s="301"/>
      <c r="AT1108" s="301"/>
      <c r="AU1108" s="301"/>
    </row>
    <row r="1109" spans="29:47" s="325" customFormat="1" ht="15">
      <c r="AC1109" s="301"/>
      <c r="AD1109" s="301"/>
      <c r="AG1109" s="301"/>
      <c r="AH1109" s="301"/>
      <c r="AK1109" s="301"/>
      <c r="AL1109" s="301"/>
      <c r="AM1109" s="301"/>
      <c r="AP1109" s="301"/>
      <c r="AQ1109" s="301"/>
      <c r="AT1109" s="301"/>
      <c r="AU1109" s="301"/>
    </row>
    <row r="1110" spans="29:47" s="325" customFormat="1" ht="15">
      <c r="AC1110" s="301"/>
      <c r="AD1110" s="301"/>
      <c r="AG1110" s="301"/>
      <c r="AH1110" s="301"/>
      <c r="AK1110" s="301"/>
      <c r="AL1110" s="301"/>
      <c r="AM1110" s="301"/>
      <c r="AP1110" s="301"/>
      <c r="AQ1110" s="301"/>
      <c r="AT1110" s="301"/>
      <c r="AU1110" s="301"/>
    </row>
    <row r="1111" spans="29:47" s="325" customFormat="1" ht="15">
      <c r="AC1111" s="301"/>
      <c r="AD1111" s="301"/>
      <c r="AG1111" s="301"/>
      <c r="AH1111" s="301"/>
      <c r="AK1111" s="301"/>
      <c r="AL1111" s="301"/>
      <c r="AM1111" s="301"/>
      <c r="AP1111" s="301"/>
      <c r="AQ1111" s="301"/>
      <c r="AT1111" s="301"/>
      <c r="AU1111" s="301"/>
    </row>
    <row r="1112" spans="29:47" s="325" customFormat="1" ht="15">
      <c r="AC1112" s="301"/>
      <c r="AD1112" s="301"/>
      <c r="AG1112" s="301"/>
      <c r="AH1112" s="301"/>
      <c r="AK1112" s="301"/>
      <c r="AL1112" s="301"/>
      <c r="AM1112" s="301"/>
      <c r="AP1112" s="301"/>
      <c r="AQ1112" s="301"/>
      <c r="AT1112" s="301"/>
      <c r="AU1112" s="301"/>
    </row>
    <row r="1113" spans="29:47" s="325" customFormat="1" ht="15">
      <c r="AC1113" s="301"/>
      <c r="AD1113" s="301"/>
      <c r="AG1113" s="301"/>
      <c r="AH1113" s="301"/>
      <c r="AK1113" s="301"/>
      <c r="AL1113" s="301"/>
      <c r="AM1113" s="301"/>
      <c r="AP1113" s="301"/>
      <c r="AQ1113" s="301"/>
      <c r="AT1113" s="301"/>
      <c r="AU1113" s="301"/>
    </row>
    <row r="1114" spans="29:47" s="325" customFormat="1" ht="15">
      <c r="AC1114" s="301"/>
      <c r="AD1114" s="301"/>
      <c r="AG1114" s="301"/>
      <c r="AH1114" s="301"/>
      <c r="AK1114" s="301"/>
      <c r="AL1114" s="301"/>
      <c r="AM1114" s="301"/>
      <c r="AP1114" s="301"/>
      <c r="AQ1114" s="301"/>
      <c r="AT1114" s="301"/>
      <c r="AU1114" s="301"/>
    </row>
    <row r="1115" spans="29:47" s="325" customFormat="1" ht="15">
      <c r="AC1115" s="301"/>
      <c r="AD1115" s="301"/>
      <c r="AG1115" s="301"/>
      <c r="AH1115" s="301"/>
      <c r="AK1115" s="301"/>
      <c r="AL1115" s="301"/>
      <c r="AM1115" s="301"/>
      <c r="AP1115" s="301"/>
      <c r="AQ1115" s="301"/>
      <c r="AT1115" s="301"/>
      <c r="AU1115" s="301"/>
    </row>
    <row r="1116" spans="29:47" s="325" customFormat="1" ht="15">
      <c r="AC1116" s="301"/>
      <c r="AD1116" s="301"/>
      <c r="AG1116" s="301"/>
      <c r="AH1116" s="301"/>
      <c r="AK1116" s="301"/>
      <c r="AL1116" s="301"/>
      <c r="AM1116" s="301"/>
      <c r="AP1116" s="301"/>
      <c r="AQ1116" s="301"/>
      <c r="AT1116" s="301"/>
      <c r="AU1116" s="301"/>
    </row>
    <row r="1117" spans="29:47" s="325" customFormat="1" ht="15">
      <c r="AC1117" s="301"/>
      <c r="AD1117" s="301"/>
      <c r="AG1117" s="301"/>
      <c r="AH1117" s="301"/>
      <c r="AK1117" s="301"/>
      <c r="AL1117" s="301"/>
      <c r="AM1117" s="301"/>
      <c r="AP1117" s="301"/>
      <c r="AQ1117" s="301"/>
      <c r="AT1117" s="301"/>
      <c r="AU1117" s="301"/>
    </row>
    <row r="1118" spans="29:47" s="325" customFormat="1" ht="15">
      <c r="AC1118" s="301"/>
      <c r="AD1118" s="301"/>
      <c r="AG1118" s="301"/>
      <c r="AH1118" s="301"/>
      <c r="AK1118" s="301"/>
      <c r="AL1118" s="301"/>
      <c r="AM1118" s="301"/>
      <c r="AP1118" s="301"/>
      <c r="AQ1118" s="301"/>
      <c r="AT1118" s="301"/>
      <c r="AU1118" s="301"/>
    </row>
    <row r="1119" spans="29:47" s="325" customFormat="1" ht="15">
      <c r="AC1119" s="301"/>
      <c r="AD1119" s="301"/>
      <c r="AG1119" s="301"/>
      <c r="AH1119" s="301"/>
      <c r="AK1119" s="301"/>
      <c r="AL1119" s="301"/>
      <c r="AM1119" s="301"/>
      <c r="AP1119" s="301"/>
      <c r="AQ1119" s="301"/>
      <c r="AT1119" s="301"/>
      <c r="AU1119" s="301"/>
    </row>
    <row r="1120" spans="29:47" s="325" customFormat="1" ht="15">
      <c r="AC1120" s="301"/>
      <c r="AD1120" s="301"/>
      <c r="AG1120" s="301"/>
      <c r="AH1120" s="301"/>
      <c r="AK1120" s="301"/>
      <c r="AL1120" s="301"/>
      <c r="AM1120" s="301"/>
      <c r="AP1120" s="301"/>
      <c r="AQ1120" s="301"/>
      <c r="AT1120" s="301"/>
      <c r="AU1120" s="301"/>
    </row>
    <row r="1121" spans="29:47" s="325" customFormat="1" ht="15">
      <c r="AC1121" s="301"/>
      <c r="AD1121" s="301"/>
      <c r="AG1121" s="301"/>
      <c r="AH1121" s="301"/>
      <c r="AK1121" s="301"/>
      <c r="AL1121" s="301"/>
      <c r="AM1121" s="301"/>
      <c r="AP1121" s="301"/>
      <c r="AQ1121" s="301"/>
      <c r="AT1121" s="301"/>
      <c r="AU1121" s="301"/>
    </row>
    <row r="1122" spans="29:47" s="325" customFormat="1" ht="15">
      <c r="AC1122" s="301"/>
      <c r="AD1122" s="301"/>
      <c r="AG1122" s="301"/>
      <c r="AH1122" s="301"/>
      <c r="AK1122" s="301"/>
      <c r="AL1122" s="301"/>
      <c r="AM1122" s="301"/>
      <c r="AP1122" s="301"/>
      <c r="AQ1122" s="301"/>
      <c r="AT1122" s="301"/>
      <c r="AU1122" s="301"/>
    </row>
    <row r="1123" spans="29:47" s="325" customFormat="1" ht="15">
      <c r="AC1123" s="301"/>
      <c r="AD1123" s="301"/>
      <c r="AG1123" s="301"/>
      <c r="AH1123" s="301"/>
      <c r="AK1123" s="301"/>
      <c r="AL1123" s="301"/>
      <c r="AM1123" s="301"/>
      <c r="AP1123" s="301"/>
      <c r="AQ1123" s="301"/>
      <c r="AT1123" s="301"/>
      <c r="AU1123" s="301"/>
    </row>
    <row r="1124" spans="29:47" s="325" customFormat="1" ht="15">
      <c r="AC1124" s="301"/>
      <c r="AD1124" s="301"/>
      <c r="AG1124" s="301"/>
      <c r="AH1124" s="301"/>
      <c r="AK1124" s="301"/>
      <c r="AL1124" s="301"/>
      <c r="AM1124" s="301"/>
      <c r="AP1124" s="301"/>
      <c r="AQ1124" s="301"/>
      <c r="AT1124" s="301"/>
      <c r="AU1124" s="301"/>
    </row>
    <row r="1125" spans="29:47" s="325" customFormat="1" ht="15">
      <c r="AC1125" s="301"/>
      <c r="AD1125" s="301"/>
      <c r="AG1125" s="301"/>
      <c r="AH1125" s="301"/>
      <c r="AK1125" s="301"/>
      <c r="AL1125" s="301"/>
      <c r="AM1125" s="301"/>
      <c r="AP1125" s="301"/>
      <c r="AQ1125" s="301"/>
      <c r="AT1125" s="301"/>
      <c r="AU1125" s="301"/>
    </row>
    <row r="1126" spans="29:47" s="325" customFormat="1" ht="15">
      <c r="AC1126" s="301"/>
      <c r="AD1126" s="301"/>
      <c r="AG1126" s="301"/>
      <c r="AH1126" s="301"/>
      <c r="AK1126" s="301"/>
      <c r="AL1126" s="301"/>
      <c r="AM1126" s="301"/>
      <c r="AP1126" s="301"/>
      <c r="AQ1126" s="301"/>
      <c r="AT1126" s="301"/>
      <c r="AU1126" s="301"/>
    </row>
    <row r="1127" spans="29:47" s="325" customFormat="1" ht="15">
      <c r="AC1127" s="301"/>
      <c r="AD1127" s="301"/>
      <c r="AG1127" s="301"/>
      <c r="AH1127" s="301"/>
      <c r="AK1127" s="301"/>
      <c r="AL1127" s="301"/>
      <c r="AM1127" s="301"/>
      <c r="AP1127" s="301"/>
      <c r="AQ1127" s="301"/>
      <c r="AT1127" s="301"/>
      <c r="AU1127" s="301"/>
    </row>
    <row r="1128" spans="29:47" s="325" customFormat="1" ht="15">
      <c r="AC1128" s="301"/>
      <c r="AD1128" s="301"/>
      <c r="AG1128" s="301"/>
      <c r="AH1128" s="301"/>
      <c r="AK1128" s="301"/>
      <c r="AL1128" s="301"/>
      <c r="AM1128" s="301"/>
      <c r="AP1128" s="301"/>
      <c r="AQ1128" s="301"/>
      <c r="AT1128" s="301"/>
      <c r="AU1128" s="301"/>
    </row>
    <row r="1129" spans="29:47" s="325" customFormat="1" ht="15">
      <c r="AC1129" s="301"/>
      <c r="AD1129" s="301"/>
      <c r="AG1129" s="301"/>
      <c r="AH1129" s="301"/>
      <c r="AK1129" s="301"/>
      <c r="AL1129" s="301"/>
      <c r="AM1129" s="301"/>
      <c r="AP1129" s="301"/>
      <c r="AQ1129" s="301"/>
      <c r="AT1129" s="301"/>
      <c r="AU1129" s="301"/>
    </row>
    <row r="1130" spans="29:47" s="325" customFormat="1" ht="15">
      <c r="AC1130" s="301"/>
      <c r="AD1130" s="301"/>
      <c r="AG1130" s="301"/>
      <c r="AH1130" s="301"/>
      <c r="AK1130" s="301"/>
      <c r="AL1130" s="301"/>
      <c r="AM1130" s="301"/>
      <c r="AP1130" s="301"/>
      <c r="AQ1130" s="301"/>
      <c r="AT1130" s="301"/>
      <c r="AU1130" s="301"/>
    </row>
    <row r="1131" spans="29:47" s="325" customFormat="1" ht="15">
      <c r="AC1131" s="301"/>
      <c r="AD1131" s="301"/>
      <c r="AG1131" s="301"/>
      <c r="AH1131" s="301"/>
      <c r="AK1131" s="301"/>
      <c r="AL1131" s="301"/>
      <c r="AM1131" s="301"/>
      <c r="AP1131" s="301"/>
      <c r="AQ1131" s="301"/>
      <c r="AT1131" s="301"/>
      <c r="AU1131" s="301"/>
    </row>
    <row r="1132" spans="29:47" s="325" customFormat="1" ht="15">
      <c r="AC1132" s="301"/>
      <c r="AD1132" s="301"/>
      <c r="AG1132" s="301"/>
      <c r="AH1132" s="301"/>
      <c r="AK1132" s="301"/>
      <c r="AL1132" s="301"/>
      <c r="AM1132" s="301"/>
      <c r="AP1132" s="301"/>
      <c r="AQ1132" s="301"/>
      <c r="AT1132" s="301"/>
      <c r="AU1132" s="301"/>
    </row>
    <row r="1133" spans="29:47" s="325" customFormat="1" ht="15">
      <c r="AC1133" s="301"/>
      <c r="AD1133" s="301"/>
      <c r="AG1133" s="301"/>
      <c r="AH1133" s="301"/>
      <c r="AK1133" s="301"/>
      <c r="AL1133" s="301"/>
      <c r="AM1133" s="301"/>
      <c r="AP1133" s="301"/>
      <c r="AQ1133" s="301"/>
      <c r="AT1133" s="301"/>
      <c r="AU1133" s="301"/>
    </row>
    <row r="1134" spans="29:47" s="325" customFormat="1" ht="15">
      <c r="AC1134" s="301"/>
      <c r="AD1134" s="301"/>
      <c r="AG1134" s="301"/>
      <c r="AH1134" s="301"/>
      <c r="AK1134" s="301"/>
      <c r="AL1134" s="301"/>
      <c r="AM1134" s="301"/>
      <c r="AP1134" s="301"/>
      <c r="AQ1134" s="301"/>
      <c r="AT1134" s="301"/>
      <c r="AU1134" s="301"/>
    </row>
    <row r="1135" spans="29:47" s="325" customFormat="1" ht="15">
      <c r="AC1135" s="301"/>
      <c r="AD1135" s="301"/>
      <c r="AG1135" s="301"/>
      <c r="AH1135" s="301"/>
      <c r="AK1135" s="301"/>
      <c r="AL1135" s="301"/>
      <c r="AM1135" s="301"/>
      <c r="AP1135" s="301"/>
      <c r="AQ1135" s="301"/>
      <c r="AT1135" s="301"/>
      <c r="AU1135" s="301"/>
    </row>
    <row r="1136" spans="29:47" s="325" customFormat="1" ht="15">
      <c r="AC1136" s="301"/>
      <c r="AD1136" s="301"/>
      <c r="AG1136" s="301"/>
      <c r="AH1136" s="301"/>
      <c r="AK1136" s="301"/>
      <c r="AL1136" s="301"/>
      <c r="AM1136" s="301"/>
      <c r="AP1136" s="301"/>
      <c r="AQ1136" s="301"/>
      <c r="AT1136" s="301"/>
      <c r="AU1136" s="301"/>
    </row>
    <row r="1137" spans="29:47" s="325" customFormat="1" ht="15">
      <c r="AC1137" s="301"/>
      <c r="AD1137" s="301"/>
      <c r="AG1137" s="301"/>
      <c r="AH1137" s="301"/>
      <c r="AK1137" s="301"/>
      <c r="AL1137" s="301"/>
      <c r="AM1137" s="301"/>
      <c r="AP1137" s="301"/>
      <c r="AQ1137" s="301"/>
      <c r="AT1137" s="301"/>
      <c r="AU1137" s="301"/>
    </row>
    <row r="1138" spans="29:47" s="325" customFormat="1" ht="15">
      <c r="AC1138" s="301"/>
      <c r="AD1138" s="301"/>
      <c r="AG1138" s="301"/>
      <c r="AH1138" s="301"/>
      <c r="AK1138" s="301"/>
      <c r="AL1138" s="301"/>
      <c r="AM1138" s="301"/>
      <c r="AP1138" s="301"/>
      <c r="AQ1138" s="301"/>
      <c r="AT1138" s="301"/>
      <c r="AU1138" s="301"/>
    </row>
    <row r="1139" spans="29:47" s="325" customFormat="1" ht="15">
      <c r="AC1139" s="301"/>
      <c r="AD1139" s="301"/>
      <c r="AG1139" s="301"/>
      <c r="AH1139" s="301"/>
      <c r="AK1139" s="301"/>
      <c r="AL1139" s="301"/>
      <c r="AM1139" s="301"/>
      <c r="AP1139" s="301"/>
      <c r="AQ1139" s="301"/>
      <c r="AT1139" s="301"/>
      <c r="AU1139" s="301"/>
    </row>
    <row r="1140" spans="29:47" s="325" customFormat="1" ht="15">
      <c r="AC1140" s="301"/>
      <c r="AD1140" s="301"/>
      <c r="AG1140" s="301"/>
      <c r="AH1140" s="301"/>
      <c r="AK1140" s="301"/>
      <c r="AL1140" s="301"/>
      <c r="AM1140" s="301"/>
      <c r="AP1140" s="301"/>
      <c r="AQ1140" s="301"/>
      <c r="AT1140" s="301"/>
      <c r="AU1140" s="301"/>
    </row>
    <row r="1141" spans="29:47" s="325" customFormat="1" ht="15">
      <c r="AC1141" s="301"/>
      <c r="AD1141" s="301"/>
      <c r="AG1141" s="301"/>
      <c r="AH1141" s="301"/>
      <c r="AK1141" s="301"/>
      <c r="AL1141" s="301"/>
      <c r="AM1141" s="301"/>
      <c r="AP1141" s="301"/>
      <c r="AQ1141" s="301"/>
      <c r="AT1141" s="301"/>
      <c r="AU1141" s="301"/>
    </row>
    <row r="1142" spans="29:47" s="325" customFormat="1" ht="15">
      <c r="AC1142" s="301"/>
      <c r="AD1142" s="301"/>
      <c r="AG1142" s="301"/>
      <c r="AH1142" s="301"/>
      <c r="AK1142" s="301"/>
      <c r="AL1142" s="301"/>
      <c r="AM1142" s="301"/>
      <c r="AP1142" s="301"/>
      <c r="AQ1142" s="301"/>
      <c r="AT1142" s="301"/>
      <c r="AU1142" s="301"/>
    </row>
    <row r="1143" spans="29:47" s="325" customFormat="1" ht="15">
      <c r="AC1143" s="301"/>
      <c r="AD1143" s="301"/>
      <c r="AG1143" s="301"/>
      <c r="AH1143" s="301"/>
      <c r="AK1143" s="301"/>
      <c r="AL1143" s="301"/>
      <c r="AM1143" s="301"/>
      <c r="AP1143" s="301"/>
      <c r="AQ1143" s="301"/>
      <c r="AT1143" s="301"/>
      <c r="AU1143" s="301"/>
    </row>
    <row r="1144" spans="29:47" s="325" customFormat="1" ht="15">
      <c r="AC1144" s="301"/>
      <c r="AD1144" s="301"/>
      <c r="AG1144" s="301"/>
      <c r="AH1144" s="301"/>
      <c r="AK1144" s="301"/>
      <c r="AL1144" s="301"/>
      <c r="AM1144" s="301"/>
      <c r="AP1144" s="301"/>
      <c r="AQ1144" s="301"/>
      <c r="AT1144" s="301"/>
      <c r="AU1144" s="301"/>
    </row>
    <row r="1145" spans="29:47" s="325" customFormat="1" ht="15">
      <c r="AC1145" s="301"/>
      <c r="AD1145" s="301"/>
      <c r="AG1145" s="301"/>
      <c r="AH1145" s="301"/>
      <c r="AK1145" s="301"/>
      <c r="AL1145" s="301"/>
      <c r="AM1145" s="301"/>
      <c r="AP1145" s="301"/>
      <c r="AQ1145" s="301"/>
      <c r="AT1145" s="301"/>
      <c r="AU1145" s="301"/>
    </row>
    <row r="1146" spans="29:47" s="325" customFormat="1" ht="15">
      <c r="AC1146" s="301"/>
      <c r="AD1146" s="301"/>
      <c r="AG1146" s="301"/>
      <c r="AH1146" s="301"/>
      <c r="AK1146" s="301"/>
      <c r="AL1146" s="301"/>
      <c r="AM1146" s="301"/>
      <c r="AP1146" s="301"/>
      <c r="AQ1146" s="301"/>
      <c r="AT1146" s="301"/>
      <c r="AU1146" s="301"/>
    </row>
    <row r="1147" spans="29:47" s="325" customFormat="1" ht="15">
      <c r="AC1147" s="301"/>
      <c r="AD1147" s="301"/>
      <c r="AG1147" s="301"/>
      <c r="AH1147" s="301"/>
      <c r="AK1147" s="301"/>
      <c r="AL1147" s="301"/>
      <c r="AM1147" s="301"/>
      <c r="AP1147" s="301"/>
      <c r="AQ1147" s="301"/>
      <c r="AT1147" s="301"/>
      <c r="AU1147" s="301"/>
    </row>
    <row r="1148" spans="29:47" s="325" customFormat="1" ht="15">
      <c r="AC1148" s="301"/>
      <c r="AD1148" s="301"/>
      <c r="AG1148" s="301"/>
      <c r="AH1148" s="301"/>
      <c r="AK1148" s="301"/>
      <c r="AL1148" s="301"/>
      <c r="AM1148" s="301"/>
      <c r="AP1148" s="301"/>
      <c r="AQ1148" s="301"/>
      <c r="AT1148" s="301"/>
      <c r="AU1148" s="301"/>
    </row>
    <row r="1149" spans="29:47" s="325" customFormat="1" ht="15">
      <c r="AC1149" s="301"/>
      <c r="AD1149" s="301"/>
      <c r="AG1149" s="301"/>
      <c r="AH1149" s="301"/>
      <c r="AK1149" s="301"/>
      <c r="AL1149" s="301"/>
      <c r="AM1149" s="301"/>
      <c r="AP1149" s="301"/>
      <c r="AQ1149" s="301"/>
      <c r="AT1149" s="301"/>
      <c r="AU1149" s="301"/>
    </row>
    <row r="1150" spans="29:47" s="325" customFormat="1" ht="15">
      <c r="AC1150" s="301"/>
      <c r="AD1150" s="301"/>
      <c r="AG1150" s="301"/>
      <c r="AH1150" s="301"/>
      <c r="AK1150" s="301"/>
      <c r="AL1150" s="301"/>
      <c r="AM1150" s="301"/>
      <c r="AP1150" s="301"/>
      <c r="AQ1150" s="301"/>
      <c r="AT1150" s="301"/>
      <c r="AU1150" s="301"/>
    </row>
    <row r="1151" spans="29:47" s="325" customFormat="1" ht="15">
      <c r="AC1151" s="301"/>
      <c r="AD1151" s="301"/>
      <c r="AG1151" s="301"/>
      <c r="AH1151" s="301"/>
      <c r="AK1151" s="301"/>
      <c r="AL1151" s="301"/>
      <c r="AM1151" s="301"/>
      <c r="AP1151" s="301"/>
      <c r="AQ1151" s="301"/>
      <c r="AT1151" s="301"/>
      <c r="AU1151" s="301"/>
    </row>
    <row r="1152" spans="29:47" s="325" customFormat="1" ht="15">
      <c r="AC1152" s="301"/>
      <c r="AD1152" s="301"/>
      <c r="AG1152" s="301"/>
      <c r="AH1152" s="301"/>
      <c r="AK1152" s="301"/>
      <c r="AL1152" s="301"/>
      <c r="AM1152" s="301"/>
      <c r="AP1152" s="301"/>
      <c r="AQ1152" s="301"/>
      <c r="AT1152" s="301"/>
      <c r="AU1152" s="301"/>
    </row>
    <row r="1153" spans="29:47" s="325" customFormat="1" ht="15">
      <c r="AC1153" s="301"/>
      <c r="AD1153" s="301"/>
      <c r="AG1153" s="301"/>
      <c r="AH1153" s="301"/>
      <c r="AK1153" s="301"/>
      <c r="AL1153" s="301"/>
      <c r="AM1153" s="301"/>
      <c r="AP1153" s="301"/>
      <c r="AQ1153" s="301"/>
      <c r="AT1153" s="301"/>
      <c r="AU1153" s="301"/>
    </row>
    <row r="1154" spans="29:47" s="325" customFormat="1" ht="15">
      <c r="AC1154" s="301"/>
      <c r="AD1154" s="301"/>
      <c r="AG1154" s="301"/>
      <c r="AH1154" s="301"/>
      <c r="AK1154" s="301"/>
      <c r="AL1154" s="301"/>
      <c r="AM1154" s="301"/>
      <c r="AP1154" s="301"/>
      <c r="AQ1154" s="301"/>
      <c r="AT1154" s="301"/>
      <c r="AU1154" s="301"/>
    </row>
    <row r="1155" spans="29:47" s="325" customFormat="1" ht="15">
      <c r="AC1155" s="301"/>
      <c r="AD1155" s="301"/>
      <c r="AG1155" s="301"/>
      <c r="AH1155" s="301"/>
      <c r="AK1155" s="301"/>
      <c r="AL1155" s="301"/>
      <c r="AM1155" s="301"/>
      <c r="AP1155" s="301"/>
      <c r="AQ1155" s="301"/>
      <c r="AT1155" s="301"/>
      <c r="AU1155" s="301"/>
    </row>
    <row r="1156" spans="29:47" s="325" customFormat="1" ht="15">
      <c r="AC1156" s="301"/>
      <c r="AD1156" s="301"/>
      <c r="AG1156" s="301"/>
      <c r="AH1156" s="301"/>
      <c r="AK1156" s="301"/>
      <c r="AL1156" s="301"/>
      <c r="AM1156" s="301"/>
      <c r="AP1156" s="301"/>
      <c r="AQ1156" s="301"/>
      <c r="AT1156" s="301"/>
      <c r="AU1156" s="301"/>
    </row>
    <row r="1157" spans="29:47" s="325" customFormat="1" ht="15">
      <c r="AC1157" s="301"/>
      <c r="AD1157" s="301"/>
      <c r="AG1157" s="301"/>
      <c r="AH1157" s="301"/>
      <c r="AK1157" s="301"/>
      <c r="AL1157" s="301"/>
      <c r="AM1157" s="301"/>
      <c r="AP1157" s="301"/>
      <c r="AQ1157" s="301"/>
      <c r="AT1157" s="301"/>
      <c r="AU1157" s="301"/>
    </row>
    <row r="1158" spans="29:47" s="325" customFormat="1" ht="15">
      <c r="AC1158" s="301"/>
      <c r="AD1158" s="301"/>
      <c r="AG1158" s="301"/>
      <c r="AH1158" s="301"/>
      <c r="AK1158" s="301"/>
      <c r="AL1158" s="301"/>
      <c r="AM1158" s="301"/>
      <c r="AP1158" s="301"/>
      <c r="AQ1158" s="301"/>
      <c r="AT1158" s="301"/>
      <c r="AU1158" s="301"/>
    </row>
    <row r="1159" spans="29:47" s="325" customFormat="1" ht="15">
      <c r="AC1159" s="301"/>
      <c r="AD1159" s="301"/>
      <c r="AG1159" s="301"/>
      <c r="AH1159" s="301"/>
      <c r="AK1159" s="301"/>
      <c r="AL1159" s="301"/>
      <c r="AM1159" s="301"/>
      <c r="AP1159" s="301"/>
      <c r="AQ1159" s="301"/>
      <c r="AT1159" s="301"/>
      <c r="AU1159" s="301"/>
    </row>
    <row r="1160" spans="29:47" s="325" customFormat="1" ht="15">
      <c r="AC1160" s="301"/>
      <c r="AD1160" s="301"/>
      <c r="AG1160" s="301"/>
      <c r="AH1160" s="301"/>
      <c r="AK1160" s="301"/>
      <c r="AL1160" s="301"/>
      <c r="AM1160" s="301"/>
      <c r="AP1160" s="301"/>
      <c r="AQ1160" s="301"/>
      <c r="AT1160" s="301"/>
      <c r="AU1160" s="301"/>
    </row>
    <row r="1161" spans="29:47" s="325" customFormat="1" ht="15">
      <c r="AC1161" s="301"/>
      <c r="AD1161" s="301"/>
      <c r="AG1161" s="301"/>
      <c r="AH1161" s="301"/>
      <c r="AK1161" s="301"/>
      <c r="AL1161" s="301"/>
      <c r="AM1161" s="301"/>
      <c r="AP1161" s="301"/>
      <c r="AQ1161" s="301"/>
      <c r="AT1161" s="301"/>
      <c r="AU1161" s="301"/>
    </row>
    <row r="1162" spans="29:47" s="325" customFormat="1" ht="15">
      <c r="AC1162" s="301"/>
      <c r="AD1162" s="301"/>
      <c r="AG1162" s="301"/>
      <c r="AH1162" s="301"/>
      <c r="AK1162" s="301"/>
      <c r="AL1162" s="301"/>
      <c r="AM1162" s="301"/>
      <c r="AP1162" s="301"/>
      <c r="AQ1162" s="301"/>
      <c r="AT1162" s="301"/>
      <c r="AU1162" s="301"/>
    </row>
    <row r="1163" spans="29:47" s="325" customFormat="1" ht="15">
      <c r="AC1163" s="301"/>
      <c r="AD1163" s="301"/>
      <c r="AG1163" s="301"/>
      <c r="AH1163" s="301"/>
      <c r="AK1163" s="301"/>
      <c r="AL1163" s="301"/>
      <c r="AM1163" s="301"/>
      <c r="AP1163" s="301"/>
      <c r="AQ1163" s="301"/>
      <c r="AT1163" s="301"/>
      <c r="AU1163" s="301"/>
    </row>
    <row r="1164" spans="29:47" s="325" customFormat="1" ht="15">
      <c r="AC1164" s="301"/>
      <c r="AD1164" s="301"/>
      <c r="AG1164" s="301"/>
      <c r="AH1164" s="301"/>
      <c r="AK1164" s="301"/>
      <c r="AL1164" s="301"/>
      <c r="AM1164" s="301"/>
      <c r="AP1164" s="301"/>
      <c r="AQ1164" s="301"/>
      <c r="AT1164" s="301"/>
      <c r="AU1164" s="301"/>
    </row>
    <row r="1165" spans="29:47" s="325" customFormat="1" ht="15">
      <c r="AC1165" s="301"/>
      <c r="AD1165" s="301"/>
      <c r="AG1165" s="301"/>
      <c r="AH1165" s="301"/>
      <c r="AK1165" s="301"/>
      <c r="AL1165" s="301"/>
      <c r="AM1165" s="301"/>
      <c r="AP1165" s="301"/>
      <c r="AQ1165" s="301"/>
      <c r="AT1165" s="301"/>
      <c r="AU1165" s="301"/>
    </row>
    <row r="1166" spans="29:47" s="325" customFormat="1" ht="15">
      <c r="AC1166" s="301"/>
      <c r="AD1166" s="301"/>
      <c r="AG1166" s="301"/>
      <c r="AH1166" s="301"/>
      <c r="AK1166" s="301"/>
      <c r="AL1166" s="301"/>
      <c r="AM1166" s="301"/>
      <c r="AP1166" s="301"/>
      <c r="AQ1166" s="301"/>
      <c r="AT1166" s="301"/>
      <c r="AU1166" s="301"/>
    </row>
    <row r="1167" spans="29:47" s="325" customFormat="1" ht="15">
      <c r="AC1167" s="301"/>
      <c r="AD1167" s="301"/>
      <c r="AG1167" s="301"/>
      <c r="AH1167" s="301"/>
      <c r="AK1167" s="301"/>
      <c r="AL1167" s="301"/>
      <c r="AM1167" s="301"/>
      <c r="AP1167" s="301"/>
      <c r="AQ1167" s="301"/>
      <c r="AT1167" s="301"/>
      <c r="AU1167" s="301"/>
    </row>
    <row r="1168" spans="29:47" s="325" customFormat="1" ht="15">
      <c r="AC1168" s="301"/>
      <c r="AD1168" s="301"/>
      <c r="AG1168" s="301"/>
      <c r="AH1168" s="301"/>
      <c r="AK1168" s="301"/>
      <c r="AL1168" s="301"/>
      <c r="AM1168" s="301"/>
      <c r="AP1168" s="301"/>
      <c r="AQ1168" s="301"/>
      <c r="AT1168" s="301"/>
      <c r="AU1168" s="301"/>
    </row>
    <row r="1169" spans="29:47" s="325" customFormat="1" ht="15">
      <c r="AC1169" s="301"/>
      <c r="AD1169" s="301"/>
      <c r="AG1169" s="301"/>
      <c r="AH1169" s="301"/>
      <c r="AK1169" s="301"/>
      <c r="AL1169" s="301"/>
      <c r="AM1169" s="301"/>
      <c r="AP1169" s="301"/>
      <c r="AQ1169" s="301"/>
      <c r="AT1169" s="301"/>
      <c r="AU1169" s="301"/>
    </row>
    <row r="1170" spans="29:47" s="325" customFormat="1" ht="15">
      <c r="AC1170" s="301"/>
      <c r="AD1170" s="301"/>
      <c r="AG1170" s="301"/>
      <c r="AH1170" s="301"/>
      <c r="AK1170" s="301"/>
      <c r="AL1170" s="301"/>
      <c r="AM1170" s="301"/>
      <c r="AP1170" s="301"/>
      <c r="AQ1170" s="301"/>
      <c r="AT1170" s="301"/>
      <c r="AU1170" s="301"/>
    </row>
    <row r="1171" spans="29:47" s="325" customFormat="1" ht="15">
      <c r="AC1171" s="301"/>
      <c r="AD1171" s="301"/>
      <c r="AG1171" s="301"/>
      <c r="AH1171" s="301"/>
      <c r="AK1171" s="301"/>
      <c r="AL1171" s="301"/>
      <c r="AM1171" s="301"/>
      <c r="AP1171" s="301"/>
      <c r="AQ1171" s="301"/>
      <c r="AT1171" s="301"/>
      <c r="AU1171" s="301"/>
    </row>
    <row r="1172" spans="29:47" s="325" customFormat="1" ht="15">
      <c r="AC1172" s="301"/>
      <c r="AD1172" s="301"/>
      <c r="AG1172" s="301"/>
      <c r="AH1172" s="301"/>
      <c r="AK1172" s="301"/>
      <c r="AL1172" s="301"/>
      <c r="AM1172" s="301"/>
      <c r="AP1172" s="301"/>
      <c r="AQ1172" s="301"/>
      <c r="AT1172" s="301"/>
      <c r="AU1172" s="301"/>
    </row>
    <row r="1173" spans="29:47" s="325" customFormat="1" ht="15">
      <c r="AC1173" s="301"/>
      <c r="AD1173" s="301"/>
      <c r="AG1173" s="301"/>
      <c r="AH1173" s="301"/>
      <c r="AK1173" s="301"/>
      <c r="AL1173" s="301"/>
      <c r="AM1173" s="301"/>
      <c r="AP1173" s="301"/>
      <c r="AQ1173" s="301"/>
      <c r="AT1173" s="301"/>
      <c r="AU1173" s="301"/>
    </row>
    <row r="1174" spans="29:47" s="325" customFormat="1" ht="15">
      <c r="AC1174" s="301"/>
      <c r="AD1174" s="301"/>
      <c r="AG1174" s="301"/>
      <c r="AH1174" s="301"/>
      <c r="AK1174" s="301"/>
      <c r="AL1174" s="301"/>
      <c r="AM1174" s="301"/>
      <c r="AP1174" s="301"/>
      <c r="AQ1174" s="301"/>
      <c r="AT1174" s="301"/>
      <c r="AU1174" s="301"/>
    </row>
    <row r="1175" spans="29:47" s="325" customFormat="1" ht="15">
      <c r="AC1175" s="301"/>
      <c r="AD1175" s="301"/>
      <c r="AG1175" s="301"/>
      <c r="AH1175" s="301"/>
      <c r="AK1175" s="301"/>
      <c r="AL1175" s="301"/>
      <c r="AM1175" s="301"/>
      <c r="AP1175" s="301"/>
      <c r="AQ1175" s="301"/>
      <c r="AT1175" s="301"/>
      <c r="AU1175" s="301"/>
    </row>
    <row r="1176" spans="29:47" s="325" customFormat="1" ht="15">
      <c r="AC1176" s="301"/>
      <c r="AD1176" s="301"/>
      <c r="AG1176" s="301"/>
      <c r="AH1176" s="301"/>
      <c r="AK1176" s="301"/>
      <c r="AL1176" s="301"/>
      <c r="AM1176" s="301"/>
      <c r="AP1176" s="301"/>
      <c r="AQ1176" s="301"/>
      <c r="AT1176" s="301"/>
      <c r="AU1176" s="301"/>
    </row>
    <row r="1177" spans="29:47" s="325" customFormat="1" ht="15">
      <c r="AC1177" s="301"/>
      <c r="AD1177" s="301"/>
      <c r="AG1177" s="301"/>
      <c r="AH1177" s="301"/>
      <c r="AK1177" s="301"/>
      <c r="AL1177" s="301"/>
      <c r="AM1177" s="301"/>
      <c r="AP1177" s="301"/>
      <c r="AQ1177" s="301"/>
      <c r="AT1177" s="301"/>
      <c r="AU1177" s="301"/>
    </row>
    <row r="1178" spans="29:47" s="325" customFormat="1" ht="15">
      <c r="AC1178" s="301"/>
      <c r="AD1178" s="301"/>
      <c r="AG1178" s="301"/>
      <c r="AH1178" s="301"/>
      <c r="AK1178" s="301"/>
      <c r="AL1178" s="301"/>
      <c r="AM1178" s="301"/>
      <c r="AP1178" s="301"/>
      <c r="AQ1178" s="301"/>
      <c r="AT1178" s="301"/>
      <c r="AU1178" s="301"/>
    </row>
    <row r="1179" spans="29:47" s="325" customFormat="1" ht="15">
      <c r="AC1179" s="301"/>
      <c r="AD1179" s="301"/>
      <c r="AG1179" s="301"/>
      <c r="AH1179" s="301"/>
      <c r="AK1179" s="301"/>
      <c r="AL1179" s="301"/>
      <c r="AM1179" s="301"/>
      <c r="AP1179" s="301"/>
      <c r="AQ1179" s="301"/>
      <c r="AT1179" s="301"/>
      <c r="AU1179" s="301"/>
    </row>
    <row r="1180" spans="29:47" s="325" customFormat="1" ht="15">
      <c r="AC1180" s="301"/>
      <c r="AD1180" s="301"/>
      <c r="AG1180" s="301"/>
      <c r="AH1180" s="301"/>
      <c r="AK1180" s="301"/>
      <c r="AL1180" s="301"/>
      <c r="AM1180" s="301"/>
      <c r="AP1180" s="301"/>
      <c r="AQ1180" s="301"/>
      <c r="AT1180" s="301"/>
      <c r="AU1180" s="301"/>
    </row>
    <row r="1181" spans="29:47" s="325" customFormat="1" ht="15">
      <c r="AC1181" s="301"/>
      <c r="AD1181" s="301"/>
      <c r="AG1181" s="301"/>
      <c r="AH1181" s="301"/>
      <c r="AK1181" s="301"/>
      <c r="AL1181" s="301"/>
      <c r="AM1181" s="301"/>
      <c r="AP1181" s="301"/>
      <c r="AQ1181" s="301"/>
      <c r="AT1181" s="301"/>
      <c r="AU1181" s="301"/>
    </row>
    <row r="1182" spans="29:47" s="325" customFormat="1" ht="15">
      <c r="AC1182" s="301"/>
      <c r="AD1182" s="301"/>
      <c r="AG1182" s="301"/>
      <c r="AH1182" s="301"/>
      <c r="AK1182" s="301"/>
      <c r="AL1182" s="301"/>
      <c r="AM1182" s="301"/>
      <c r="AP1182" s="301"/>
      <c r="AQ1182" s="301"/>
      <c r="AT1182" s="301"/>
      <c r="AU1182" s="301"/>
    </row>
    <row r="1183" spans="29:47" s="325" customFormat="1" ht="15">
      <c r="AC1183" s="301"/>
      <c r="AD1183" s="301"/>
      <c r="AG1183" s="301"/>
      <c r="AH1183" s="301"/>
      <c r="AK1183" s="301"/>
      <c r="AL1183" s="301"/>
      <c r="AM1183" s="301"/>
      <c r="AP1183" s="301"/>
      <c r="AQ1183" s="301"/>
      <c r="AT1183" s="301"/>
      <c r="AU1183" s="301"/>
    </row>
    <row r="1184" spans="29:47" s="325" customFormat="1" ht="15">
      <c r="AC1184" s="301"/>
      <c r="AD1184" s="301"/>
      <c r="AG1184" s="301"/>
      <c r="AH1184" s="301"/>
      <c r="AK1184" s="301"/>
      <c r="AL1184" s="301"/>
      <c r="AM1184" s="301"/>
      <c r="AP1184" s="301"/>
      <c r="AQ1184" s="301"/>
      <c r="AT1184" s="301"/>
      <c r="AU1184" s="301"/>
    </row>
    <row r="1185" spans="29:47" s="325" customFormat="1" ht="15">
      <c r="AC1185" s="301"/>
      <c r="AD1185" s="301"/>
      <c r="AG1185" s="301"/>
      <c r="AH1185" s="301"/>
      <c r="AK1185" s="301"/>
      <c r="AL1185" s="301"/>
      <c r="AM1185" s="301"/>
      <c r="AP1185" s="301"/>
      <c r="AQ1185" s="301"/>
      <c r="AT1185" s="301"/>
      <c r="AU1185" s="301"/>
    </row>
    <row r="1186" spans="29:47" s="325" customFormat="1" ht="15">
      <c r="AC1186" s="301"/>
      <c r="AD1186" s="301"/>
      <c r="AG1186" s="301"/>
      <c r="AH1186" s="301"/>
      <c r="AK1186" s="301"/>
      <c r="AL1186" s="301"/>
      <c r="AM1186" s="301"/>
      <c r="AP1186" s="301"/>
      <c r="AQ1186" s="301"/>
      <c r="AT1186" s="301"/>
      <c r="AU1186" s="301"/>
    </row>
    <row r="1187" spans="29:47" s="325" customFormat="1" ht="15">
      <c r="AC1187" s="301"/>
      <c r="AD1187" s="301"/>
      <c r="AG1187" s="301"/>
      <c r="AH1187" s="301"/>
      <c r="AK1187" s="301"/>
      <c r="AL1187" s="301"/>
      <c r="AM1187" s="301"/>
      <c r="AP1187" s="301"/>
      <c r="AQ1187" s="301"/>
      <c r="AT1187" s="301"/>
      <c r="AU1187" s="301"/>
    </row>
    <row r="1188" spans="29:47" s="325" customFormat="1" ht="15">
      <c r="AC1188" s="301"/>
      <c r="AD1188" s="301"/>
      <c r="AG1188" s="301"/>
      <c r="AH1188" s="301"/>
      <c r="AK1188" s="301"/>
      <c r="AL1188" s="301"/>
      <c r="AM1188" s="301"/>
      <c r="AP1188" s="301"/>
      <c r="AQ1188" s="301"/>
      <c r="AT1188" s="301"/>
      <c r="AU1188" s="301"/>
    </row>
    <row r="1189" spans="29:47" s="325" customFormat="1" ht="15">
      <c r="AC1189" s="301"/>
      <c r="AD1189" s="301"/>
      <c r="AG1189" s="301"/>
      <c r="AH1189" s="301"/>
      <c r="AK1189" s="301"/>
      <c r="AL1189" s="301"/>
      <c r="AM1189" s="301"/>
      <c r="AP1189" s="301"/>
      <c r="AQ1189" s="301"/>
      <c r="AT1189" s="301"/>
      <c r="AU1189" s="301"/>
    </row>
    <row r="1190" spans="29:47" s="325" customFormat="1" ht="15">
      <c r="AC1190" s="301"/>
      <c r="AD1190" s="301"/>
      <c r="AG1190" s="301"/>
      <c r="AH1190" s="301"/>
      <c r="AK1190" s="301"/>
      <c r="AL1190" s="301"/>
      <c r="AM1190" s="301"/>
      <c r="AP1190" s="301"/>
      <c r="AQ1190" s="301"/>
      <c r="AT1190" s="301"/>
      <c r="AU1190" s="301"/>
    </row>
    <row r="1191" spans="29:47" s="325" customFormat="1" ht="15">
      <c r="AC1191" s="301"/>
      <c r="AD1191" s="301"/>
      <c r="AG1191" s="301"/>
      <c r="AH1191" s="301"/>
      <c r="AK1191" s="301"/>
      <c r="AL1191" s="301"/>
      <c r="AM1191" s="301"/>
      <c r="AP1191" s="301"/>
      <c r="AQ1191" s="301"/>
      <c r="AT1191" s="301"/>
      <c r="AU1191" s="301"/>
    </row>
    <row r="1192" spans="29:47" s="325" customFormat="1" ht="15">
      <c r="AC1192" s="301"/>
      <c r="AD1192" s="301"/>
      <c r="AG1192" s="301"/>
      <c r="AH1192" s="301"/>
      <c r="AK1192" s="301"/>
      <c r="AL1192" s="301"/>
      <c r="AM1192" s="301"/>
      <c r="AP1192" s="301"/>
      <c r="AQ1192" s="301"/>
      <c r="AT1192" s="301"/>
      <c r="AU1192" s="301"/>
    </row>
    <row r="1193" spans="29:47" s="325" customFormat="1" ht="15">
      <c r="AC1193" s="301"/>
      <c r="AD1193" s="301"/>
      <c r="AG1193" s="301"/>
      <c r="AH1193" s="301"/>
      <c r="AK1193" s="301"/>
      <c r="AL1193" s="301"/>
      <c r="AM1193" s="301"/>
      <c r="AP1193" s="301"/>
      <c r="AQ1193" s="301"/>
      <c r="AT1193" s="301"/>
      <c r="AU1193" s="301"/>
    </row>
    <row r="1194" spans="29:47" s="325" customFormat="1" ht="15">
      <c r="AC1194" s="301"/>
      <c r="AD1194" s="301"/>
      <c r="AG1194" s="301"/>
      <c r="AH1194" s="301"/>
      <c r="AK1194" s="301"/>
      <c r="AL1194" s="301"/>
      <c r="AM1194" s="301"/>
      <c r="AP1194" s="301"/>
      <c r="AQ1194" s="301"/>
      <c r="AT1194" s="301"/>
      <c r="AU1194" s="301"/>
    </row>
    <row r="1195" spans="29:47" s="325" customFormat="1" ht="15">
      <c r="AC1195" s="301"/>
      <c r="AD1195" s="301"/>
      <c r="AG1195" s="301"/>
      <c r="AH1195" s="301"/>
      <c r="AK1195" s="301"/>
      <c r="AL1195" s="301"/>
      <c r="AM1195" s="301"/>
      <c r="AP1195" s="301"/>
      <c r="AQ1195" s="301"/>
      <c r="AT1195" s="301"/>
      <c r="AU1195" s="301"/>
    </row>
    <row r="1196" spans="29:47" s="325" customFormat="1" ht="15">
      <c r="AC1196" s="301"/>
      <c r="AD1196" s="301"/>
      <c r="AG1196" s="301"/>
      <c r="AH1196" s="301"/>
      <c r="AK1196" s="301"/>
      <c r="AL1196" s="301"/>
      <c r="AM1196" s="301"/>
      <c r="AP1196" s="301"/>
      <c r="AQ1196" s="301"/>
      <c r="AT1196" s="301"/>
      <c r="AU1196" s="301"/>
    </row>
    <row r="1197" spans="29:47" s="325" customFormat="1" ht="15">
      <c r="AC1197" s="301"/>
      <c r="AD1197" s="301"/>
      <c r="AG1197" s="301"/>
      <c r="AH1197" s="301"/>
      <c r="AK1197" s="301"/>
      <c r="AL1197" s="301"/>
      <c r="AM1197" s="301"/>
      <c r="AP1197" s="301"/>
      <c r="AQ1197" s="301"/>
      <c r="AT1197" s="301"/>
      <c r="AU1197" s="301"/>
    </row>
    <row r="1198" spans="29:47" s="325" customFormat="1" ht="15">
      <c r="AC1198" s="301"/>
      <c r="AD1198" s="301"/>
      <c r="AG1198" s="301"/>
      <c r="AH1198" s="301"/>
      <c r="AK1198" s="301"/>
      <c r="AL1198" s="301"/>
      <c r="AM1198" s="301"/>
      <c r="AP1198" s="301"/>
      <c r="AQ1198" s="301"/>
      <c r="AT1198" s="301"/>
      <c r="AU1198" s="301"/>
    </row>
    <row r="1199" spans="29:47" s="325" customFormat="1" ht="15">
      <c r="AC1199" s="301"/>
      <c r="AD1199" s="301"/>
      <c r="AG1199" s="301"/>
      <c r="AH1199" s="301"/>
      <c r="AK1199" s="301"/>
      <c r="AL1199" s="301"/>
      <c r="AM1199" s="301"/>
      <c r="AP1199" s="301"/>
      <c r="AQ1199" s="301"/>
      <c r="AT1199" s="301"/>
      <c r="AU1199" s="301"/>
    </row>
    <row r="1200" spans="29:47" s="325" customFormat="1" ht="15">
      <c r="AC1200" s="301"/>
      <c r="AD1200" s="301"/>
      <c r="AG1200" s="301"/>
      <c r="AH1200" s="301"/>
      <c r="AK1200" s="301"/>
      <c r="AL1200" s="301"/>
      <c r="AM1200" s="301"/>
      <c r="AP1200" s="301"/>
      <c r="AQ1200" s="301"/>
      <c r="AT1200" s="301"/>
      <c r="AU1200" s="301"/>
    </row>
    <row r="1201" spans="29:47" s="325" customFormat="1" ht="15">
      <c r="AC1201" s="301"/>
      <c r="AD1201" s="301"/>
      <c r="AG1201" s="301"/>
      <c r="AH1201" s="301"/>
      <c r="AK1201" s="301"/>
      <c r="AL1201" s="301"/>
      <c r="AM1201" s="301"/>
      <c r="AP1201" s="301"/>
      <c r="AQ1201" s="301"/>
      <c r="AT1201" s="301"/>
      <c r="AU1201" s="301"/>
    </row>
    <row r="1202" spans="29:47" s="325" customFormat="1" ht="15">
      <c r="AC1202" s="301"/>
      <c r="AD1202" s="301"/>
      <c r="AG1202" s="301"/>
      <c r="AH1202" s="301"/>
      <c r="AK1202" s="301"/>
      <c r="AL1202" s="301"/>
      <c r="AM1202" s="301"/>
      <c r="AP1202" s="301"/>
      <c r="AQ1202" s="301"/>
      <c r="AT1202" s="301"/>
      <c r="AU1202" s="301"/>
    </row>
    <row r="1203" spans="29:47" s="325" customFormat="1" ht="15">
      <c r="AC1203" s="301"/>
      <c r="AD1203" s="301"/>
      <c r="AG1203" s="301"/>
      <c r="AH1203" s="301"/>
      <c r="AK1203" s="301"/>
      <c r="AL1203" s="301"/>
      <c r="AM1203" s="301"/>
      <c r="AP1203" s="301"/>
      <c r="AQ1203" s="301"/>
      <c r="AT1203" s="301"/>
      <c r="AU1203" s="301"/>
    </row>
    <row r="1204" spans="29:47" s="325" customFormat="1" ht="15">
      <c r="AC1204" s="301"/>
      <c r="AD1204" s="301"/>
      <c r="AG1204" s="301"/>
      <c r="AH1204" s="301"/>
      <c r="AK1204" s="301"/>
      <c r="AL1204" s="301"/>
      <c r="AM1204" s="301"/>
      <c r="AP1204" s="301"/>
      <c r="AQ1204" s="301"/>
      <c r="AT1204" s="301"/>
      <c r="AU1204" s="301"/>
    </row>
    <row r="1205" spans="29:47" s="325" customFormat="1" ht="15">
      <c r="AC1205" s="301"/>
      <c r="AD1205" s="301"/>
      <c r="AG1205" s="301"/>
      <c r="AH1205" s="301"/>
      <c r="AK1205" s="301"/>
      <c r="AL1205" s="301"/>
      <c r="AM1205" s="301"/>
      <c r="AP1205" s="301"/>
      <c r="AQ1205" s="301"/>
      <c r="AT1205" s="301"/>
      <c r="AU1205" s="301"/>
    </row>
    <row r="1206" spans="29:47" s="325" customFormat="1" ht="15">
      <c r="AC1206" s="301"/>
      <c r="AD1206" s="301"/>
      <c r="AG1206" s="301"/>
      <c r="AH1206" s="301"/>
      <c r="AK1206" s="301"/>
      <c r="AL1206" s="301"/>
      <c r="AM1206" s="301"/>
      <c r="AP1206" s="301"/>
      <c r="AQ1206" s="301"/>
      <c r="AT1206" s="301"/>
      <c r="AU1206" s="301"/>
    </row>
    <row r="1207" spans="29:47" s="325" customFormat="1" ht="15">
      <c r="AC1207" s="301"/>
      <c r="AD1207" s="301"/>
      <c r="AG1207" s="301"/>
      <c r="AH1207" s="301"/>
      <c r="AK1207" s="301"/>
      <c r="AL1207" s="301"/>
      <c r="AM1207" s="301"/>
      <c r="AP1207" s="301"/>
      <c r="AQ1207" s="301"/>
      <c r="AT1207" s="301"/>
      <c r="AU1207" s="301"/>
    </row>
    <row r="1208" spans="29:47" s="325" customFormat="1" ht="15">
      <c r="AC1208" s="301"/>
      <c r="AD1208" s="301"/>
      <c r="AG1208" s="301"/>
      <c r="AH1208" s="301"/>
      <c r="AK1208" s="301"/>
      <c r="AL1208" s="301"/>
      <c r="AM1208" s="301"/>
      <c r="AP1208" s="301"/>
      <c r="AQ1208" s="301"/>
      <c r="AT1208" s="301"/>
      <c r="AU1208" s="301"/>
    </row>
    <row r="1209" spans="29:47" s="325" customFormat="1" ht="15">
      <c r="AC1209" s="301"/>
      <c r="AD1209" s="301"/>
      <c r="AG1209" s="301"/>
      <c r="AH1209" s="301"/>
      <c r="AK1209" s="301"/>
      <c r="AL1209" s="301"/>
      <c r="AM1209" s="301"/>
      <c r="AP1209" s="301"/>
      <c r="AQ1209" s="301"/>
      <c r="AT1209" s="301"/>
      <c r="AU1209" s="301"/>
    </row>
    <row r="1210" spans="29:47" s="325" customFormat="1" ht="15">
      <c r="AC1210" s="301"/>
      <c r="AD1210" s="301"/>
      <c r="AG1210" s="301"/>
      <c r="AH1210" s="301"/>
      <c r="AK1210" s="301"/>
      <c r="AL1210" s="301"/>
      <c r="AM1210" s="301"/>
      <c r="AP1210" s="301"/>
      <c r="AQ1210" s="301"/>
      <c r="AT1210" s="301"/>
      <c r="AU1210" s="301"/>
    </row>
    <row r="1211" spans="29:47" s="325" customFormat="1" ht="15">
      <c r="AC1211" s="301"/>
      <c r="AD1211" s="301"/>
      <c r="AG1211" s="301"/>
      <c r="AH1211" s="301"/>
      <c r="AK1211" s="301"/>
      <c r="AL1211" s="301"/>
      <c r="AM1211" s="301"/>
      <c r="AP1211" s="301"/>
      <c r="AQ1211" s="301"/>
      <c r="AT1211" s="301"/>
      <c r="AU1211" s="301"/>
    </row>
    <row r="1212" spans="29:47" s="325" customFormat="1" ht="15">
      <c r="AC1212" s="301"/>
      <c r="AD1212" s="301"/>
      <c r="AG1212" s="301"/>
      <c r="AH1212" s="301"/>
      <c r="AK1212" s="301"/>
      <c r="AL1212" s="301"/>
      <c r="AM1212" s="301"/>
      <c r="AP1212" s="301"/>
      <c r="AQ1212" s="301"/>
      <c r="AT1212" s="301"/>
      <c r="AU1212" s="301"/>
    </row>
    <row r="1213" spans="29:47" s="325" customFormat="1" ht="15">
      <c r="AC1213" s="301"/>
      <c r="AD1213" s="301"/>
      <c r="AG1213" s="301"/>
      <c r="AH1213" s="301"/>
      <c r="AK1213" s="301"/>
      <c r="AL1213" s="301"/>
      <c r="AM1213" s="301"/>
      <c r="AP1213" s="301"/>
      <c r="AQ1213" s="301"/>
      <c r="AT1213" s="301"/>
      <c r="AU1213" s="301"/>
    </row>
    <row r="1214" spans="29:47" s="325" customFormat="1" ht="15">
      <c r="AC1214" s="301"/>
      <c r="AD1214" s="301"/>
      <c r="AG1214" s="301"/>
      <c r="AH1214" s="301"/>
      <c r="AK1214" s="301"/>
      <c r="AL1214" s="301"/>
      <c r="AM1214" s="301"/>
      <c r="AP1214" s="301"/>
      <c r="AQ1214" s="301"/>
      <c r="AT1214" s="301"/>
      <c r="AU1214" s="301"/>
    </row>
    <row r="1215" spans="29:47" s="325" customFormat="1" ht="15">
      <c r="AC1215" s="301"/>
      <c r="AD1215" s="301"/>
      <c r="AG1215" s="301"/>
      <c r="AH1215" s="301"/>
      <c r="AK1215" s="301"/>
      <c r="AL1215" s="301"/>
      <c r="AM1215" s="301"/>
      <c r="AP1215" s="301"/>
      <c r="AQ1215" s="301"/>
      <c r="AT1215" s="301"/>
      <c r="AU1215" s="301"/>
    </row>
    <row r="1216" spans="29:47" s="325" customFormat="1" ht="15">
      <c r="AC1216" s="301"/>
      <c r="AD1216" s="301"/>
      <c r="AG1216" s="301"/>
      <c r="AH1216" s="301"/>
      <c r="AK1216" s="301"/>
      <c r="AL1216" s="301"/>
      <c r="AM1216" s="301"/>
      <c r="AP1216" s="301"/>
      <c r="AQ1216" s="301"/>
      <c r="AT1216" s="301"/>
      <c r="AU1216" s="301"/>
    </row>
    <row r="1217" spans="29:47" s="325" customFormat="1" ht="15">
      <c r="AC1217" s="301"/>
      <c r="AD1217" s="301"/>
      <c r="AG1217" s="301"/>
      <c r="AH1217" s="301"/>
      <c r="AK1217" s="301"/>
      <c r="AL1217" s="301"/>
      <c r="AM1217" s="301"/>
      <c r="AP1217" s="301"/>
      <c r="AQ1217" s="301"/>
      <c r="AT1217" s="301"/>
      <c r="AU1217" s="301"/>
    </row>
    <row r="1218" spans="29:47" s="325" customFormat="1" ht="15">
      <c r="AC1218" s="301"/>
      <c r="AD1218" s="301"/>
      <c r="AG1218" s="301"/>
      <c r="AH1218" s="301"/>
      <c r="AK1218" s="301"/>
      <c r="AL1218" s="301"/>
      <c r="AM1218" s="301"/>
      <c r="AP1218" s="301"/>
      <c r="AQ1218" s="301"/>
      <c r="AT1218" s="301"/>
      <c r="AU1218" s="301"/>
    </row>
    <row r="1219" spans="29:47" s="325" customFormat="1" ht="15">
      <c r="AC1219" s="301"/>
      <c r="AD1219" s="301"/>
      <c r="AG1219" s="301"/>
      <c r="AH1219" s="301"/>
      <c r="AK1219" s="301"/>
      <c r="AL1219" s="301"/>
      <c r="AM1219" s="301"/>
      <c r="AP1219" s="301"/>
      <c r="AQ1219" s="301"/>
      <c r="AT1219" s="301"/>
      <c r="AU1219" s="301"/>
    </row>
    <row r="1220" spans="29:47" s="325" customFormat="1" ht="15">
      <c r="AC1220" s="301"/>
      <c r="AD1220" s="301"/>
      <c r="AG1220" s="301"/>
      <c r="AH1220" s="301"/>
      <c r="AK1220" s="301"/>
      <c r="AL1220" s="301"/>
      <c r="AM1220" s="301"/>
      <c r="AP1220" s="301"/>
      <c r="AQ1220" s="301"/>
      <c r="AT1220" s="301"/>
      <c r="AU1220" s="301"/>
    </row>
    <row r="1221" spans="29:47" s="325" customFormat="1" ht="15">
      <c r="AC1221" s="301"/>
      <c r="AD1221" s="301"/>
      <c r="AG1221" s="301"/>
      <c r="AH1221" s="301"/>
      <c r="AK1221" s="301"/>
      <c r="AL1221" s="301"/>
      <c r="AM1221" s="301"/>
      <c r="AP1221" s="301"/>
      <c r="AQ1221" s="301"/>
      <c r="AT1221" s="301"/>
      <c r="AU1221" s="301"/>
    </row>
    <row r="1222" spans="29:47" s="325" customFormat="1" ht="15">
      <c r="AC1222" s="301"/>
      <c r="AD1222" s="301"/>
      <c r="AG1222" s="301"/>
      <c r="AH1222" s="301"/>
      <c r="AK1222" s="301"/>
      <c r="AL1222" s="301"/>
      <c r="AM1222" s="301"/>
      <c r="AP1222" s="301"/>
      <c r="AQ1222" s="301"/>
      <c r="AT1222" s="301"/>
      <c r="AU1222" s="301"/>
    </row>
    <row r="1223" spans="29:47" s="325" customFormat="1" ht="15">
      <c r="AC1223" s="301"/>
      <c r="AD1223" s="301"/>
      <c r="AG1223" s="301"/>
      <c r="AH1223" s="301"/>
      <c r="AK1223" s="301"/>
      <c r="AL1223" s="301"/>
      <c r="AM1223" s="301"/>
      <c r="AP1223" s="301"/>
      <c r="AQ1223" s="301"/>
      <c r="AT1223" s="301"/>
      <c r="AU1223" s="301"/>
    </row>
    <row r="1224" spans="29:47" s="325" customFormat="1" ht="15">
      <c r="AC1224" s="301"/>
      <c r="AD1224" s="301"/>
      <c r="AG1224" s="301"/>
      <c r="AH1224" s="301"/>
      <c r="AK1224" s="301"/>
      <c r="AL1224" s="301"/>
      <c r="AM1224" s="301"/>
      <c r="AP1224" s="301"/>
      <c r="AQ1224" s="301"/>
      <c r="AT1224" s="301"/>
      <c r="AU1224" s="301"/>
    </row>
    <row r="1225" spans="29:47" s="325" customFormat="1" ht="15">
      <c r="AC1225" s="301"/>
      <c r="AD1225" s="301"/>
      <c r="AG1225" s="301"/>
      <c r="AH1225" s="301"/>
      <c r="AK1225" s="301"/>
      <c r="AL1225" s="301"/>
      <c r="AM1225" s="301"/>
      <c r="AP1225" s="301"/>
      <c r="AQ1225" s="301"/>
      <c r="AT1225" s="301"/>
      <c r="AU1225" s="301"/>
    </row>
    <row r="1226" spans="29:47" s="325" customFormat="1" ht="15">
      <c r="AC1226" s="301"/>
      <c r="AD1226" s="301"/>
      <c r="AG1226" s="301"/>
      <c r="AH1226" s="301"/>
      <c r="AK1226" s="301"/>
      <c r="AL1226" s="301"/>
      <c r="AM1226" s="301"/>
      <c r="AP1226" s="301"/>
      <c r="AQ1226" s="301"/>
      <c r="AT1226" s="301"/>
      <c r="AU1226" s="301"/>
    </row>
    <row r="1227" spans="29:47" s="325" customFormat="1" ht="15">
      <c r="AC1227" s="301"/>
      <c r="AD1227" s="301"/>
      <c r="AG1227" s="301"/>
      <c r="AH1227" s="301"/>
      <c r="AK1227" s="301"/>
      <c r="AL1227" s="301"/>
      <c r="AM1227" s="301"/>
      <c r="AP1227" s="301"/>
      <c r="AQ1227" s="301"/>
      <c r="AT1227" s="301"/>
      <c r="AU1227" s="301"/>
    </row>
    <row r="1228" spans="29:47" s="325" customFormat="1" ht="15">
      <c r="AC1228" s="301"/>
      <c r="AD1228" s="301"/>
      <c r="AG1228" s="301"/>
      <c r="AH1228" s="301"/>
      <c r="AK1228" s="301"/>
      <c r="AL1228" s="301"/>
      <c r="AM1228" s="301"/>
      <c r="AP1228" s="301"/>
      <c r="AQ1228" s="301"/>
      <c r="AT1228" s="301"/>
      <c r="AU1228" s="301"/>
    </row>
    <row r="1229" spans="29:47" s="325" customFormat="1" ht="15">
      <c r="AC1229" s="301"/>
      <c r="AD1229" s="301"/>
      <c r="AG1229" s="301"/>
      <c r="AH1229" s="301"/>
      <c r="AK1229" s="301"/>
      <c r="AL1229" s="301"/>
      <c r="AM1229" s="301"/>
      <c r="AP1229" s="301"/>
      <c r="AQ1229" s="301"/>
      <c r="AT1229" s="301"/>
      <c r="AU1229" s="301"/>
    </row>
    <row r="1230" spans="29:47" s="325" customFormat="1" ht="15">
      <c r="AC1230" s="301"/>
      <c r="AD1230" s="301"/>
      <c r="AG1230" s="301"/>
      <c r="AH1230" s="301"/>
      <c r="AK1230" s="301"/>
      <c r="AL1230" s="301"/>
      <c r="AM1230" s="301"/>
      <c r="AP1230" s="301"/>
      <c r="AQ1230" s="301"/>
      <c r="AT1230" s="301"/>
      <c r="AU1230" s="301"/>
    </row>
    <row r="1231" spans="29:47" s="325" customFormat="1" ht="15">
      <c r="AC1231" s="301"/>
      <c r="AD1231" s="301"/>
      <c r="AG1231" s="301"/>
      <c r="AH1231" s="301"/>
      <c r="AK1231" s="301"/>
      <c r="AL1231" s="301"/>
      <c r="AM1231" s="301"/>
      <c r="AP1231" s="301"/>
      <c r="AQ1231" s="301"/>
      <c r="AT1231" s="301"/>
      <c r="AU1231" s="301"/>
    </row>
    <row r="1232" spans="29:47" s="325" customFormat="1" ht="15">
      <c r="AC1232" s="301"/>
      <c r="AD1232" s="301"/>
      <c r="AG1232" s="301"/>
      <c r="AH1232" s="301"/>
      <c r="AK1232" s="301"/>
      <c r="AL1232" s="301"/>
      <c r="AM1232" s="301"/>
      <c r="AP1232" s="301"/>
      <c r="AQ1232" s="301"/>
      <c r="AT1232" s="301"/>
      <c r="AU1232" s="301"/>
    </row>
    <row r="1233" spans="29:47" s="325" customFormat="1" ht="15">
      <c r="AC1233" s="301"/>
      <c r="AD1233" s="301"/>
      <c r="AG1233" s="301"/>
      <c r="AH1233" s="301"/>
      <c r="AK1233" s="301"/>
      <c r="AL1233" s="301"/>
      <c r="AM1233" s="301"/>
      <c r="AP1233" s="301"/>
      <c r="AQ1233" s="301"/>
      <c r="AT1233" s="301"/>
      <c r="AU1233" s="301"/>
    </row>
    <row r="1234" spans="29:47" s="325" customFormat="1" ht="15">
      <c r="AC1234" s="301"/>
      <c r="AD1234" s="301"/>
      <c r="AG1234" s="301"/>
      <c r="AH1234" s="301"/>
      <c r="AK1234" s="301"/>
      <c r="AL1234" s="301"/>
      <c r="AM1234" s="301"/>
      <c r="AP1234" s="301"/>
      <c r="AQ1234" s="301"/>
      <c r="AT1234" s="301"/>
      <c r="AU1234" s="301"/>
    </row>
    <row r="1235" spans="29:47" s="325" customFormat="1" ht="15">
      <c r="AC1235" s="301"/>
      <c r="AD1235" s="301"/>
      <c r="AG1235" s="301"/>
      <c r="AH1235" s="301"/>
      <c r="AK1235" s="301"/>
      <c r="AL1235" s="301"/>
      <c r="AM1235" s="301"/>
      <c r="AP1235" s="301"/>
      <c r="AQ1235" s="301"/>
      <c r="AT1235" s="301"/>
      <c r="AU1235" s="301"/>
    </row>
    <row r="1236" spans="29:47" s="325" customFormat="1" ht="15">
      <c r="AC1236" s="301"/>
      <c r="AD1236" s="301"/>
      <c r="AG1236" s="301"/>
      <c r="AH1236" s="301"/>
      <c r="AK1236" s="301"/>
      <c r="AL1236" s="301"/>
      <c r="AM1236" s="301"/>
      <c r="AP1236" s="301"/>
      <c r="AQ1236" s="301"/>
      <c r="AT1236" s="301"/>
      <c r="AU1236" s="301"/>
    </row>
    <row r="1237" spans="29:47" s="325" customFormat="1" ht="15">
      <c r="AC1237" s="301"/>
      <c r="AD1237" s="301"/>
      <c r="AG1237" s="301"/>
      <c r="AH1237" s="301"/>
      <c r="AK1237" s="301"/>
      <c r="AL1237" s="301"/>
      <c r="AM1237" s="301"/>
      <c r="AP1237" s="301"/>
      <c r="AQ1237" s="301"/>
      <c r="AT1237" s="301"/>
      <c r="AU1237" s="301"/>
    </row>
    <row r="1238" spans="29:47" s="325" customFormat="1" ht="15">
      <c r="AC1238" s="301"/>
      <c r="AD1238" s="301"/>
      <c r="AG1238" s="301"/>
      <c r="AH1238" s="301"/>
      <c r="AK1238" s="301"/>
      <c r="AL1238" s="301"/>
      <c r="AM1238" s="301"/>
      <c r="AP1238" s="301"/>
      <c r="AQ1238" s="301"/>
      <c r="AT1238" s="301"/>
      <c r="AU1238" s="301"/>
    </row>
    <row r="1239" spans="29:47" s="325" customFormat="1" ht="15">
      <c r="AC1239" s="301"/>
      <c r="AD1239" s="301"/>
      <c r="AG1239" s="301"/>
      <c r="AH1239" s="301"/>
      <c r="AK1239" s="301"/>
      <c r="AL1239" s="301"/>
      <c r="AM1239" s="301"/>
      <c r="AP1239" s="301"/>
      <c r="AQ1239" s="301"/>
      <c r="AT1239" s="301"/>
      <c r="AU1239" s="301"/>
    </row>
    <row r="1240" spans="29:47" s="325" customFormat="1" ht="15">
      <c r="AC1240" s="301"/>
      <c r="AD1240" s="301"/>
      <c r="AG1240" s="301"/>
      <c r="AH1240" s="301"/>
      <c r="AK1240" s="301"/>
      <c r="AL1240" s="301"/>
      <c r="AM1240" s="301"/>
      <c r="AP1240" s="301"/>
      <c r="AQ1240" s="301"/>
      <c r="AT1240" s="301"/>
      <c r="AU1240" s="301"/>
    </row>
    <row r="1241" spans="29:47" s="325" customFormat="1" ht="15">
      <c r="AC1241" s="301"/>
      <c r="AD1241" s="301"/>
      <c r="AG1241" s="301"/>
      <c r="AH1241" s="301"/>
      <c r="AK1241" s="301"/>
      <c r="AL1241" s="301"/>
      <c r="AM1241" s="301"/>
      <c r="AP1241" s="301"/>
      <c r="AQ1241" s="301"/>
      <c r="AT1241" s="301"/>
      <c r="AU1241" s="301"/>
    </row>
    <row r="1242" spans="29:47" s="325" customFormat="1" ht="15">
      <c r="AC1242" s="301"/>
      <c r="AD1242" s="301"/>
      <c r="AG1242" s="301"/>
      <c r="AH1242" s="301"/>
      <c r="AK1242" s="301"/>
      <c r="AL1242" s="301"/>
      <c r="AM1242" s="301"/>
      <c r="AP1242" s="301"/>
      <c r="AQ1242" s="301"/>
      <c r="AT1242" s="301"/>
      <c r="AU1242" s="301"/>
    </row>
    <row r="1243" spans="29:47" s="325" customFormat="1" ht="15">
      <c r="AC1243" s="301"/>
      <c r="AD1243" s="301"/>
      <c r="AG1243" s="301"/>
      <c r="AH1243" s="301"/>
      <c r="AK1243" s="301"/>
      <c r="AL1243" s="301"/>
      <c r="AM1243" s="301"/>
      <c r="AP1243" s="301"/>
      <c r="AQ1243" s="301"/>
      <c r="AT1243" s="301"/>
      <c r="AU1243" s="301"/>
    </row>
    <row r="1244" spans="29:47" s="325" customFormat="1" ht="15">
      <c r="AC1244" s="301"/>
      <c r="AD1244" s="301"/>
      <c r="AG1244" s="301"/>
      <c r="AH1244" s="301"/>
      <c r="AK1244" s="301"/>
      <c r="AL1244" s="301"/>
      <c r="AM1244" s="301"/>
      <c r="AP1244" s="301"/>
      <c r="AQ1244" s="301"/>
      <c r="AT1244" s="301"/>
      <c r="AU1244" s="301"/>
    </row>
    <row r="1245" spans="29:47" s="325" customFormat="1" ht="15">
      <c r="AC1245" s="301"/>
      <c r="AD1245" s="301"/>
      <c r="AG1245" s="301"/>
      <c r="AH1245" s="301"/>
      <c r="AK1245" s="301"/>
      <c r="AL1245" s="301"/>
      <c r="AM1245" s="301"/>
      <c r="AP1245" s="301"/>
      <c r="AQ1245" s="301"/>
      <c r="AT1245" s="301"/>
      <c r="AU1245" s="301"/>
    </row>
    <row r="1246" spans="29:47" s="325" customFormat="1" ht="15">
      <c r="AC1246" s="301"/>
      <c r="AD1246" s="301"/>
      <c r="AG1246" s="301"/>
      <c r="AH1246" s="301"/>
      <c r="AK1246" s="301"/>
      <c r="AL1246" s="301"/>
      <c r="AM1246" s="301"/>
      <c r="AP1246" s="301"/>
      <c r="AQ1246" s="301"/>
      <c r="AT1246" s="301"/>
      <c r="AU1246" s="301"/>
    </row>
    <row r="1247" spans="29:47" s="325" customFormat="1" ht="15">
      <c r="AC1247" s="301"/>
      <c r="AD1247" s="301"/>
      <c r="AG1247" s="301"/>
      <c r="AH1247" s="301"/>
      <c r="AK1247" s="301"/>
      <c r="AL1247" s="301"/>
      <c r="AM1247" s="301"/>
      <c r="AP1247" s="301"/>
      <c r="AQ1247" s="301"/>
      <c r="AT1247" s="301"/>
      <c r="AU1247" s="301"/>
    </row>
    <row r="1248" spans="29:47" s="325" customFormat="1" ht="15">
      <c r="AC1248" s="301"/>
      <c r="AD1248" s="301"/>
      <c r="AG1248" s="301"/>
      <c r="AH1248" s="301"/>
      <c r="AK1248" s="301"/>
      <c r="AL1248" s="301"/>
      <c r="AM1248" s="301"/>
      <c r="AP1248" s="301"/>
      <c r="AQ1248" s="301"/>
      <c r="AT1248" s="301"/>
      <c r="AU1248" s="301"/>
    </row>
    <row r="1249" spans="29:47" s="325" customFormat="1" ht="15">
      <c r="AC1249" s="301"/>
      <c r="AD1249" s="301"/>
      <c r="AG1249" s="301"/>
      <c r="AH1249" s="301"/>
      <c r="AK1249" s="301"/>
      <c r="AL1249" s="301"/>
      <c r="AM1249" s="301"/>
      <c r="AP1249" s="301"/>
      <c r="AQ1249" s="301"/>
      <c r="AT1249" s="301"/>
      <c r="AU1249" s="301"/>
    </row>
    <row r="1250" spans="29:47" s="325" customFormat="1" ht="15">
      <c r="AC1250" s="301"/>
      <c r="AD1250" s="301"/>
      <c r="AG1250" s="301"/>
      <c r="AH1250" s="301"/>
      <c r="AK1250" s="301"/>
      <c r="AL1250" s="301"/>
      <c r="AM1250" s="301"/>
      <c r="AP1250" s="301"/>
      <c r="AQ1250" s="301"/>
      <c r="AT1250" s="301"/>
      <c r="AU1250" s="301"/>
    </row>
    <row r="1251" spans="29:47" s="325" customFormat="1" ht="15">
      <c r="AC1251" s="301"/>
      <c r="AD1251" s="301"/>
      <c r="AG1251" s="301"/>
      <c r="AH1251" s="301"/>
      <c r="AK1251" s="301"/>
      <c r="AL1251" s="301"/>
      <c r="AM1251" s="301"/>
      <c r="AP1251" s="301"/>
      <c r="AQ1251" s="301"/>
      <c r="AT1251" s="301"/>
      <c r="AU1251" s="301"/>
    </row>
    <row r="1252" spans="29:47" s="325" customFormat="1" ht="15">
      <c r="AC1252" s="301"/>
      <c r="AD1252" s="301"/>
      <c r="AG1252" s="301"/>
      <c r="AH1252" s="301"/>
      <c r="AK1252" s="301"/>
      <c r="AL1252" s="301"/>
      <c r="AM1252" s="301"/>
      <c r="AP1252" s="301"/>
      <c r="AQ1252" s="301"/>
      <c r="AT1252" s="301"/>
      <c r="AU1252" s="301"/>
    </row>
    <row r="1253" spans="29:47" s="325" customFormat="1" ht="15">
      <c r="AC1253" s="301"/>
      <c r="AD1253" s="301"/>
      <c r="AG1253" s="301"/>
      <c r="AH1253" s="301"/>
      <c r="AK1253" s="301"/>
      <c r="AL1253" s="301"/>
      <c r="AM1253" s="301"/>
      <c r="AP1253" s="301"/>
      <c r="AQ1253" s="301"/>
      <c r="AT1253" s="301"/>
      <c r="AU1253" s="301"/>
    </row>
    <row r="1254" spans="29:47" s="325" customFormat="1" ht="15">
      <c r="AC1254" s="301"/>
      <c r="AD1254" s="301"/>
      <c r="AG1254" s="301"/>
      <c r="AH1254" s="301"/>
      <c r="AK1254" s="301"/>
      <c r="AL1254" s="301"/>
      <c r="AM1254" s="301"/>
      <c r="AP1254" s="301"/>
      <c r="AQ1254" s="301"/>
      <c r="AT1254" s="301"/>
      <c r="AU1254" s="301"/>
    </row>
    <row r="1255" spans="29:47" s="325" customFormat="1" ht="15">
      <c r="AC1255" s="301"/>
      <c r="AD1255" s="301"/>
      <c r="AG1255" s="301"/>
      <c r="AH1255" s="301"/>
      <c r="AK1255" s="301"/>
      <c r="AL1255" s="301"/>
      <c r="AM1255" s="301"/>
      <c r="AP1255" s="301"/>
      <c r="AQ1255" s="301"/>
      <c r="AT1255" s="301"/>
      <c r="AU1255" s="301"/>
    </row>
    <row r="1256" spans="29:47" s="325" customFormat="1" ht="15">
      <c r="AC1256" s="301"/>
      <c r="AD1256" s="301"/>
      <c r="AG1256" s="301"/>
      <c r="AH1256" s="301"/>
      <c r="AK1256" s="301"/>
      <c r="AL1256" s="301"/>
      <c r="AM1256" s="301"/>
      <c r="AP1256" s="301"/>
      <c r="AQ1256" s="301"/>
      <c r="AT1256" s="301"/>
      <c r="AU1256" s="301"/>
    </row>
    <row r="1257" spans="29:47" s="325" customFormat="1" ht="15">
      <c r="AC1257" s="301"/>
      <c r="AD1257" s="301"/>
      <c r="AG1257" s="301"/>
      <c r="AH1257" s="301"/>
      <c r="AK1257" s="301"/>
      <c r="AL1257" s="301"/>
      <c r="AM1257" s="301"/>
      <c r="AP1257" s="301"/>
      <c r="AQ1257" s="301"/>
      <c r="AT1257" s="301"/>
      <c r="AU1257" s="301"/>
    </row>
    <row r="1258" spans="29:47" s="325" customFormat="1" ht="15">
      <c r="AC1258" s="301"/>
      <c r="AD1258" s="301"/>
      <c r="AG1258" s="301"/>
      <c r="AH1258" s="301"/>
      <c r="AK1258" s="301"/>
      <c r="AL1258" s="301"/>
      <c r="AM1258" s="301"/>
      <c r="AP1258" s="301"/>
      <c r="AQ1258" s="301"/>
      <c r="AT1258" s="301"/>
      <c r="AU1258" s="301"/>
    </row>
    <row r="1259" spans="29:47" s="325" customFormat="1" ht="15">
      <c r="AC1259" s="301"/>
      <c r="AD1259" s="301"/>
      <c r="AG1259" s="301"/>
      <c r="AH1259" s="301"/>
      <c r="AK1259" s="301"/>
      <c r="AL1259" s="301"/>
      <c r="AM1259" s="301"/>
      <c r="AP1259" s="301"/>
      <c r="AQ1259" s="301"/>
      <c r="AT1259" s="301"/>
      <c r="AU1259" s="301"/>
    </row>
    <row r="1260" spans="29:47" s="325" customFormat="1" ht="15">
      <c r="AC1260" s="301"/>
      <c r="AD1260" s="301"/>
      <c r="AG1260" s="301"/>
      <c r="AH1260" s="301"/>
      <c r="AK1260" s="301"/>
      <c r="AL1260" s="301"/>
      <c r="AM1260" s="301"/>
      <c r="AP1260" s="301"/>
      <c r="AQ1260" s="301"/>
      <c r="AT1260" s="301"/>
      <c r="AU1260" s="301"/>
    </row>
    <row r="1261" spans="29:47" s="325" customFormat="1" ht="15">
      <c r="AC1261" s="301"/>
      <c r="AD1261" s="301"/>
      <c r="AG1261" s="301"/>
      <c r="AH1261" s="301"/>
      <c r="AK1261" s="301"/>
      <c r="AL1261" s="301"/>
      <c r="AM1261" s="301"/>
      <c r="AP1261" s="301"/>
      <c r="AQ1261" s="301"/>
      <c r="AT1261" s="301"/>
      <c r="AU1261" s="301"/>
    </row>
    <row r="1262" spans="29:47" s="325" customFormat="1" ht="15">
      <c r="AC1262" s="301"/>
      <c r="AD1262" s="301"/>
      <c r="AG1262" s="301"/>
      <c r="AH1262" s="301"/>
      <c r="AK1262" s="301"/>
      <c r="AL1262" s="301"/>
      <c r="AM1262" s="301"/>
      <c r="AP1262" s="301"/>
      <c r="AQ1262" s="301"/>
      <c r="AT1262" s="301"/>
      <c r="AU1262" s="301"/>
    </row>
    <row r="1263" spans="29:47" s="325" customFormat="1" ht="15">
      <c r="AC1263" s="301"/>
      <c r="AD1263" s="301"/>
      <c r="AG1263" s="301"/>
      <c r="AH1263" s="301"/>
      <c r="AK1263" s="301"/>
      <c r="AL1263" s="301"/>
      <c r="AM1263" s="301"/>
      <c r="AP1263" s="301"/>
      <c r="AQ1263" s="301"/>
      <c r="AT1263" s="301"/>
      <c r="AU1263" s="301"/>
    </row>
    <row r="1264" spans="29:47" s="325" customFormat="1" ht="15">
      <c r="AC1264" s="301"/>
      <c r="AD1264" s="301"/>
      <c r="AG1264" s="301"/>
      <c r="AH1264" s="301"/>
      <c r="AK1264" s="301"/>
      <c r="AL1264" s="301"/>
      <c r="AM1264" s="301"/>
      <c r="AP1264" s="301"/>
      <c r="AQ1264" s="301"/>
      <c r="AT1264" s="301"/>
      <c r="AU1264" s="301"/>
    </row>
    <row r="1265" spans="29:47" s="325" customFormat="1" ht="15">
      <c r="AC1265" s="301"/>
      <c r="AD1265" s="301"/>
      <c r="AG1265" s="301"/>
      <c r="AH1265" s="301"/>
      <c r="AK1265" s="301"/>
      <c r="AL1265" s="301"/>
      <c r="AM1265" s="301"/>
      <c r="AP1265" s="301"/>
      <c r="AQ1265" s="301"/>
      <c r="AT1265" s="301"/>
      <c r="AU1265" s="301"/>
    </row>
    <row r="1266" spans="29:47" s="325" customFormat="1" ht="15">
      <c r="AC1266" s="301"/>
      <c r="AD1266" s="301"/>
      <c r="AG1266" s="301"/>
      <c r="AH1266" s="301"/>
      <c r="AK1266" s="301"/>
      <c r="AL1266" s="301"/>
      <c r="AM1266" s="301"/>
      <c r="AP1266" s="301"/>
      <c r="AQ1266" s="301"/>
      <c r="AT1266" s="301"/>
      <c r="AU1266" s="301"/>
    </row>
    <row r="1267" spans="29:47" s="325" customFormat="1" ht="15">
      <c r="AC1267" s="301"/>
      <c r="AD1267" s="301"/>
      <c r="AG1267" s="301"/>
      <c r="AH1267" s="301"/>
      <c r="AK1267" s="301"/>
      <c r="AL1267" s="301"/>
      <c r="AM1267" s="301"/>
      <c r="AP1267" s="301"/>
      <c r="AQ1267" s="301"/>
      <c r="AT1267" s="301"/>
      <c r="AU1267" s="301"/>
    </row>
    <row r="1268" spans="29:47" s="325" customFormat="1" ht="15">
      <c r="AC1268" s="301"/>
      <c r="AD1268" s="301"/>
      <c r="AG1268" s="301"/>
      <c r="AH1268" s="301"/>
      <c r="AK1268" s="301"/>
      <c r="AL1268" s="301"/>
      <c r="AM1268" s="301"/>
      <c r="AP1268" s="301"/>
      <c r="AQ1268" s="301"/>
      <c r="AT1268" s="301"/>
      <c r="AU1268" s="301"/>
    </row>
    <row r="1269" spans="29:47" s="325" customFormat="1" ht="15">
      <c r="AC1269" s="301"/>
      <c r="AD1269" s="301"/>
      <c r="AG1269" s="301"/>
      <c r="AH1269" s="301"/>
      <c r="AK1269" s="301"/>
      <c r="AL1269" s="301"/>
      <c r="AM1269" s="301"/>
      <c r="AP1269" s="301"/>
      <c r="AQ1269" s="301"/>
      <c r="AT1269" s="301"/>
      <c r="AU1269" s="301"/>
    </row>
    <row r="1270" spans="29:47" s="325" customFormat="1" ht="15">
      <c r="AC1270" s="301"/>
      <c r="AD1270" s="301"/>
      <c r="AG1270" s="301"/>
      <c r="AH1270" s="301"/>
      <c r="AK1270" s="301"/>
      <c r="AL1270" s="301"/>
      <c r="AM1270" s="301"/>
      <c r="AP1270" s="301"/>
      <c r="AQ1270" s="301"/>
      <c r="AT1270" s="301"/>
      <c r="AU1270" s="301"/>
    </row>
    <row r="1271" spans="29:47" s="325" customFormat="1" ht="15">
      <c r="AC1271" s="301"/>
      <c r="AD1271" s="301"/>
      <c r="AG1271" s="301"/>
      <c r="AH1271" s="301"/>
      <c r="AK1271" s="301"/>
      <c r="AL1271" s="301"/>
      <c r="AM1271" s="301"/>
      <c r="AP1271" s="301"/>
      <c r="AQ1271" s="301"/>
      <c r="AT1271" s="301"/>
      <c r="AU1271" s="301"/>
    </row>
    <row r="1272" spans="29:47" s="325" customFormat="1" ht="15">
      <c r="AC1272" s="301"/>
      <c r="AD1272" s="301"/>
      <c r="AG1272" s="301"/>
      <c r="AH1272" s="301"/>
      <c r="AK1272" s="301"/>
      <c r="AL1272" s="301"/>
      <c r="AM1272" s="301"/>
      <c r="AP1272" s="301"/>
      <c r="AQ1272" s="301"/>
      <c r="AT1272" s="301"/>
      <c r="AU1272" s="301"/>
    </row>
    <row r="1273" spans="29:47" s="325" customFormat="1" ht="15">
      <c r="AC1273" s="301"/>
      <c r="AD1273" s="301"/>
      <c r="AG1273" s="301"/>
      <c r="AH1273" s="301"/>
      <c r="AK1273" s="301"/>
      <c r="AL1273" s="301"/>
      <c r="AM1273" s="301"/>
      <c r="AP1273" s="301"/>
      <c r="AQ1273" s="301"/>
      <c r="AT1273" s="301"/>
      <c r="AU1273" s="301"/>
    </row>
    <row r="1274" spans="29:47" s="325" customFormat="1" ht="15">
      <c r="AC1274" s="301"/>
      <c r="AD1274" s="301"/>
      <c r="AG1274" s="301"/>
      <c r="AH1274" s="301"/>
      <c r="AK1274" s="301"/>
      <c r="AL1274" s="301"/>
      <c r="AM1274" s="301"/>
      <c r="AP1274" s="301"/>
      <c r="AQ1274" s="301"/>
      <c r="AT1274" s="301"/>
      <c r="AU1274" s="301"/>
    </row>
    <row r="1275" spans="29:47" s="325" customFormat="1" ht="15">
      <c r="AC1275" s="301"/>
      <c r="AD1275" s="301"/>
      <c r="AG1275" s="301"/>
      <c r="AH1275" s="301"/>
      <c r="AK1275" s="301"/>
      <c r="AL1275" s="301"/>
      <c r="AM1275" s="301"/>
      <c r="AP1275" s="301"/>
      <c r="AQ1275" s="301"/>
      <c r="AT1275" s="301"/>
      <c r="AU1275" s="301"/>
    </row>
    <row r="1276" spans="29:47" s="325" customFormat="1" ht="15">
      <c r="AC1276" s="301"/>
      <c r="AD1276" s="301"/>
      <c r="AG1276" s="301"/>
      <c r="AH1276" s="301"/>
      <c r="AK1276" s="301"/>
      <c r="AL1276" s="301"/>
      <c r="AM1276" s="301"/>
      <c r="AP1276" s="301"/>
      <c r="AQ1276" s="301"/>
      <c r="AT1276" s="301"/>
      <c r="AU1276" s="301"/>
    </row>
    <row r="1277" spans="29:47" s="325" customFormat="1" ht="15">
      <c r="AC1277" s="301"/>
      <c r="AD1277" s="301"/>
      <c r="AG1277" s="301"/>
      <c r="AH1277" s="301"/>
      <c r="AK1277" s="301"/>
      <c r="AL1277" s="301"/>
      <c r="AM1277" s="301"/>
      <c r="AP1277" s="301"/>
      <c r="AQ1277" s="301"/>
      <c r="AT1277" s="301"/>
      <c r="AU1277" s="301"/>
    </row>
    <row r="1278" spans="29:47" s="325" customFormat="1" ht="15">
      <c r="AC1278" s="301"/>
      <c r="AD1278" s="301"/>
      <c r="AG1278" s="301"/>
      <c r="AH1278" s="301"/>
      <c r="AK1278" s="301"/>
      <c r="AL1278" s="301"/>
      <c r="AM1278" s="301"/>
      <c r="AP1278" s="301"/>
      <c r="AQ1278" s="301"/>
      <c r="AT1278" s="301"/>
      <c r="AU1278" s="301"/>
    </row>
    <row r="1279" spans="29:47" s="325" customFormat="1" ht="15">
      <c r="AC1279" s="301"/>
      <c r="AD1279" s="301"/>
      <c r="AG1279" s="301"/>
      <c r="AH1279" s="301"/>
      <c r="AK1279" s="301"/>
      <c r="AL1279" s="301"/>
      <c r="AM1279" s="301"/>
      <c r="AP1279" s="301"/>
      <c r="AQ1279" s="301"/>
      <c r="AT1279" s="301"/>
      <c r="AU1279" s="301"/>
    </row>
    <row r="1280" spans="29:47" s="325" customFormat="1" ht="15">
      <c r="AC1280" s="301"/>
      <c r="AD1280" s="301"/>
      <c r="AG1280" s="301"/>
      <c r="AH1280" s="301"/>
      <c r="AK1280" s="301"/>
      <c r="AL1280" s="301"/>
      <c r="AM1280" s="301"/>
      <c r="AP1280" s="301"/>
      <c r="AQ1280" s="301"/>
      <c r="AT1280" s="301"/>
      <c r="AU1280" s="301"/>
    </row>
    <row r="1281" spans="29:47" s="325" customFormat="1" ht="15">
      <c r="AC1281" s="301"/>
      <c r="AD1281" s="301"/>
      <c r="AG1281" s="301"/>
      <c r="AH1281" s="301"/>
      <c r="AK1281" s="301"/>
      <c r="AL1281" s="301"/>
      <c r="AM1281" s="301"/>
      <c r="AP1281" s="301"/>
      <c r="AQ1281" s="301"/>
      <c r="AT1281" s="301"/>
      <c r="AU1281" s="301"/>
    </row>
    <row r="1282" spans="29:47" s="325" customFormat="1" ht="15">
      <c r="AC1282" s="301"/>
      <c r="AD1282" s="301"/>
      <c r="AG1282" s="301"/>
      <c r="AH1282" s="301"/>
      <c r="AK1282" s="301"/>
      <c r="AL1282" s="301"/>
      <c r="AM1282" s="301"/>
      <c r="AP1282" s="301"/>
      <c r="AQ1282" s="301"/>
      <c r="AT1282" s="301"/>
      <c r="AU1282" s="301"/>
    </row>
    <row r="1283" spans="29:47" s="325" customFormat="1" ht="15">
      <c r="AC1283" s="301"/>
      <c r="AD1283" s="301"/>
      <c r="AG1283" s="301"/>
      <c r="AH1283" s="301"/>
      <c r="AK1283" s="301"/>
      <c r="AL1283" s="301"/>
      <c r="AM1283" s="301"/>
      <c r="AP1283" s="301"/>
      <c r="AQ1283" s="301"/>
      <c r="AT1283" s="301"/>
      <c r="AU1283" s="301"/>
    </row>
    <row r="1284" spans="29:47" s="325" customFormat="1" ht="15">
      <c r="AC1284" s="301"/>
      <c r="AD1284" s="301"/>
      <c r="AG1284" s="301"/>
      <c r="AH1284" s="301"/>
      <c r="AK1284" s="301"/>
      <c r="AL1284" s="301"/>
      <c r="AM1284" s="301"/>
      <c r="AP1284" s="301"/>
      <c r="AQ1284" s="301"/>
      <c r="AT1284" s="301"/>
      <c r="AU1284" s="301"/>
    </row>
    <row r="1285" spans="29:47" s="325" customFormat="1" ht="15">
      <c r="AC1285" s="301"/>
      <c r="AD1285" s="301"/>
      <c r="AG1285" s="301"/>
      <c r="AH1285" s="301"/>
      <c r="AK1285" s="301"/>
      <c r="AL1285" s="301"/>
      <c r="AM1285" s="301"/>
      <c r="AP1285" s="301"/>
      <c r="AQ1285" s="301"/>
      <c r="AT1285" s="301"/>
      <c r="AU1285" s="301"/>
    </row>
    <row r="1286" spans="29:47" s="325" customFormat="1" ht="15">
      <c r="AC1286" s="301"/>
      <c r="AD1286" s="301"/>
      <c r="AG1286" s="301"/>
      <c r="AH1286" s="301"/>
      <c r="AK1286" s="301"/>
      <c r="AL1286" s="301"/>
      <c r="AM1286" s="301"/>
      <c r="AP1286" s="301"/>
      <c r="AQ1286" s="301"/>
      <c r="AT1286" s="301"/>
      <c r="AU1286" s="301"/>
    </row>
    <row r="1287" spans="29:47" s="325" customFormat="1" ht="15">
      <c r="AC1287" s="301"/>
      <c r="AD1287" s="301"/>
      <c r="AG1287" s="301"/>
      <c r="AH1287" s="301"/>
      <c r="AK1287" s="301"/>
      <c r="AL1287" s="301"/>
      <c r="AM1287" s="301"/>
      <c r="AP1287" s="301"/>
      <c r="AQ1287" s="301"/>
      <c r="AT1287" s="301"/>
      <c r="AU1287" s="301"/>
    </row>
    <row r="1288" spans="29:47" s="325" customFormat="1" ht="15">
      <c r="AC1288" s="301"/>
      <c r="AD1288" s="301"/>
      <c r="AG1288" s="301"/>
      <c r="AH1288" s="301"/>
      <c r="AK1288" s="301"/>
      <c r="AL1288" s="301"/>
      <c r="AM1288" s="301"/>
      <c r="AP1288" s="301"/>
      <c r="AQ1288" s="301"/>
      <c r="AT1288" s="301"/>
      <c r="AU1288" s="301"/>
    </row>
    <row r="1289" spans="29:47" s="325" customFormat="1" ht="15">
      <c r="AC1289" s="301"/>
      <c r="AD1289" s="301"/>
      <c r="AG1289" s="301"/>
      <c r="AH1289" s="301"/>
      <c r="AK1289" s="301"/>
      <c r="AL1289" s="301"/>
      <c r="AM1289" s="301"/>
      <c r="AP1289" s="301"/>
      <c r="AQ1289" s="301"/>
      <c r="AT1289" s="301"/>
      <c r="AU1289" s="301"/>
    </row>
    <row r="1290" spans="29:47" s="325" customFormat="1" ht="15">
      <c r="AC1290" s="301"/>
      <c r="AD1290" s="301"/>
      <c r="AG1290" s="301"/>
      <c r="AH1290" s="301"/>
      <c r="AK1290" s="301"/>
      <c r="AL1290" s="301"/>
      <c r="AM1290" s="301"/>
      <c r="AP1290" s="301"/>
      <c r="AQ1290" s="301"/>
      <c r="AT1290" s="301"/>
      <c r="AU1290" s="301"/>
    </row>
    <row r="1291" spans="29:47" s="325" customFormat="1" ht="15">
      <c r="AC1291" s="301"/>
      <c r="AD1291" s="301"/>
      <c r="AG1291" s="301"/>
      <c r="AH1291" s="301"/>
      <c r="AK1291" s="301"/>
      <c r="AL1291" s="301"/>
      <c r="AM1291" s="301"/>
      <c r="AP1291" s="301"/>
      <c r="AQ1291" s="301"/>
      <c r="AT1291" s="301"/>
      <c r="AU1291" s="301"/>
    </row>
    <row r="1292" spans="29:47" s="325" customFormat="1" ht="15">
      <c r="AC1292" s="301"/>
      <c r="AD1292" s="301"/>
      <c r="AG1292" s="301"/>
      <c r="AH1292" s="301"/>
      <c r="AK1292" s="301"/>
      <c r="AL1292" s="301"/>
      <c r="AM1292" s="301"/>
      <c r="AP1292" s="301"/>
      <c r="AQ1292" s="301"/>
      <c r="AT1292" s="301"/>
      <c r="AU1292" s="301"/>
    </row>
    <row r="1293" spans="29:47" s="325" customFormat="1" ht="15">
      <c r="AC1293" s="301"/>
      <c r="AD1293" s="301"/>
      <c r="AG1293" s="301"/>
      <c r="AH1293" s="301"/>
      <c r="AK1293" s="301"/>
      <c r="AL1293" s="301"/>
      <c r="AM1293" s="301"/>
      <c r="AP1293" s="301"/>
      <c r="AQ1293" s="301"/>
      <c r="AT1293" s="301"/>
      <c r="AU1293" s="301"/>
    </row>
    <row r="1294" spans="29:47" s="325" customFormat="1" ht="15">
      <c r="AC1294" s="301"/>
      <c r="AD1294" s="301"/>
      <c r="AG1294" s="301"/>
      <c r="AH1294" s="301"/>
      <c r="AK1294" s="301"/>
      <c r="AL1294" s="301"/>
      <c r="AM1294" s="301"/>
      <c r="AP1294" s="301"/>
      <c r="AQ1294" s="301"/>
      <c r="AT1294" s="301"/>
      <c r="AU1294" s="301"/>
    </row>
    <row r="1295" spans="29:47" s="325" customFormat="1" ht="15">
      <c r="AC1295" s="301"/>
      <c r="AD1295" s="301"/>
      <c r="AG1295" s="301"/>
      <c r="AH1295" s="301"/>
      <c r="AK1295" s="301"/>
      <c r="AL1295" s="301"/>
      <c r="AM1295" s="301"/>
      <c r="AP1295" s="301"/>
      <c r="AQ1295" s="301"/>
      <c r="AT1295" s="301"/>
      <c r="AU1295" s="301"/>
    </row>
    <row r="1296" spans="29:47" s="325" customFormat="1" ht="15">
      <c r="AC1296" s="301"/>
      <c r="AD1296" s="301"/>
      <c r="AG1296" s="301"/>
      <c r="AH1296" s="301"/>
      <c r="AK1296" s="301"/>
      <c r="AL1296" s="301"/>
      <c r="AM1296" s="301"/>
      <c r="AP1296" s="301"/>
      <c r="AQ1296" s="301"/>
      <c r="AT1296" s="301"/>
      <c r="AU1296" s="301"/>
    </row>
    <row r="1297" spans="29:47" s="325" customFormat="1" ht="15">
      <c r="AC1297" s="301"/>
      <c r="AD1297" s="301"/>
      <c r="AG1297" s="301"/>
      <c r="AH1297" s="301"/>
      <c r="AK1297" s="301"/>
      <c r="AL1297" s="301"/>
      <c r="AM1297" s="301"/>
      <c r="AP1297" s="301"/>
      <c r="AQ1297" s="301"/>
      <c r="AT1297" s="301"/>
      <c r="AU1297" s="301"/>
    </row>
    <row r="1298" spans="29:47" s="325" customFormat="1" ht="15">
      <c r="AC1298" s="301"/>
      <c r="AD1298" s="301"/>
      <c r="AG1298" s="301"/>
      <c r="AH1298" s="301"/>
      <c r="AK1298" s="301"/>
      <c r="AL1298" s="301"/>
      <c r="AM1298" s="301"/>
      <c r="AP1298" s="301"/>
      <c r="AQ1298" s="301"/>
      <c r="AT1298" s="301"/>
      <c r="AU1298" s="301"/>
    </row>
    <row r="1299" spans="29:47" s="325" customFormat="1" ht="15">
      <c r="AC1299" s="301"/>
      <c r="AD1299" s="301"/>
      <c r="AG1299" s="301"/>
      <c r="AH1299" s="301"/>
      <c r="AK1299" s="301"/>
      <c r="AL1299" s="301"/>
      <c r="AM1299" s="301"/>
      <c r="AP1299" s="301"/>
      <c r="AQ1299" s="301"/>
      <c r="AT1299" s="301"/>
      <c r="AU1299" s="301"/>
    </row>
    <row r="1300" spans="29:47" s="325" customFormat="1" ht="15">
      <c r="AC1300" s="301"/>
      <c r="AD1300" s="301"/>
      <c r="AG1300" s="301"/>
      <c r="AH1300" s="301"/>
      <c r="AK1300" s="301"/>
      <c r="AL1300" s="301"/>
      <c r="AM1300" s="301"/>
      <c r="AP1300" s="301"/>
      <c r="AQ1300" s="301"/>
      <c r="AT1300" s="301"/>
      <c r="AU1300" s="301"/>
    </row>
    <row r="1301" spans="29:47" s="325" customFormat="1" ht="15">
      <c r="AC1301" s="301"/>
      <c r="AD1301" s="301"/>
      <c r="AG1301" s="301"/>
      <c r="AH1301" s="301"/>
      <c r="AK1301" s="301"/>
      <c r="AL1301" s="301"/>
      <c r="AM1301" s="301"/>
      <c r="AP1301" s="301"/>
      <c r="AQ1301" s="301"/>
      <c r="AT1301" s="301"/>
      <c r="AU1301" s="301"/>
    </row>
    <row r="1302" spans="29:47" s="325" customFormat="1" ht="15">
      <c r="AC1302" s="301"/>
      <c r="AD1302" s="301"/>
      <c r="AG1302" s="301"/>
      <c r="AH1302" s="301"/>
      <c r="AK1302" s="301"/>
      <c r="AL1302" s="301"/>
      <c r="AM1302" s="301"/>
      <c r="AP1302" s="301"/>
      <c r="AQ1302" s="301"/>
      <c r="AT1302" s="301"/>
      <c r="AU1302" s="301"/>
    </row>
    <row r="1303" spans="29:47" s="325" customFormat="1" ht="15">
      <c r="AC1303" s="301"/>
      <c r="AD1303" s="301"/>
      <c r="AG1303" s="301"/>
      <c r="AH1303" s="301"/>
      <c r="AK1303" s="301"/>
      <c r="AL1303" s="301"/>
      <c r="AM1303" s="301"/>
      <c r="AP1303" s="301"/>
      <c r="AQ1303" s="301"/>
      <c r="AT1303" s="301"/>
      <c r="AU1303" s="301"/>
    </row>
    <row r="1304" spans="29:47" s="325" customFormat="1" ht="15">
      <c r="AC1304" s="301"/>
      <c r="AD1304" s="301"/>
      <c r="AG1304" s="301"/>
      <c r="AH1304" s="301"/>
      <c r="AK1304" s="301"/>
      <c r="AL1304" s="301"/>
      <c r="AM1304" s="301"/>
      <c r="AP1304" s="301"/>
      <c r="AQ1304" s="301"/>
      <c r="AT1304" s="301"/>
      <c r="AU1304" s="301"/>
    </row>
    <row r="1305" spans="29:47" s="325" customFormat="1" ht="15">
      <c r="AC1305" s="301"/>
      <c r="AD1305" s="301"/>
      <c r="AG1305" s="301"/>
      <c r="AH1305" s="301"/>
      <c r="AK1305" s="301"/>
      <c r="AL1305" s="301"/>
      <c r="AM1305" s="301"/>
      <c r="AP1305" s="301"/>
      <c r="AQ1305" s="301"/>
      <c r="AT1305" s="301"/>
      <c r="AU1305" s="301"/>
    </row>
    <row r="1306" spans="29:47" s="325" customFormat="1" ht="15">
      <c r="AC1306" s="301"/>
      <c r="AD1306" s="301"/>
      <c r="AG1306" s="301"/>
      <c r="AH1306" s="301"/>
      <c r="AK1306" s="301"/>
      <c r="AL1306" s="301"/>
      <c r="AM1306" s="301"/>
      <c r="AP1306" s="301"/>
      <c r="AQ1306" s="301"/>
      <c r="AT1306" s="301"/>
      <c r="AU1306" s="301"/>
    </row>
    <row r="1307" spans="29:47" s="325" customFormat="1" ht="15">
      <c r="AC1307" s="301"/>
      <c r="AD1307" s="301"/>
      <c r="AG1307" s="301"/>
      <c r="AH1307" s="301"/>
      <c r="AK1307" s="301"/>
      <c r="AL1307" s="301"/>
      <c r="AM1307" s="301"/>
      <c r="AP1307" s="301"/>
      <c r="AQ1307" s="301"/>
      <c r="AT1307" s="301"/>
      <c r="AU1307" s="301"/>
    </row>
    <row r="1308" spans="29:47" s="325" customFormat="1" ht="15">
      <c r="AC1308" s="301"/>
      <c r="AD1308" s="301"/>
      <c r="AG1308" s="301"/>
      <c r="AH1308" s="301"/>
      <c r="AK1308" s="301"/>
      <c r="AL1308" s="301"/>
      <c r="AM1308" s="301"/>
      <c r="AP1308" s="301"/>
      <c r="AQ1308" s="301"/>
      <c r="AT1308" s="301"/>
      <c r="AU1308" s="301"/>
    </row>
    <row r="1309" spans="29:47" s="325" customFormat="1" ht="15">
      <c r="AC1309" s="301"/>
      <c r="AD1309" s="301"/>
      <c r="AG1309" s="301"/>
      <c r="AH1309" s="301"/>
      <c r="AK1309" s="301"/>
      <c r="AL1309" s="301"/>
      <c r="AM1309" s="301"/>
      <c r="AP1309" s="301"/>
      <c r="AQ1309" s="301"/>
      <c r="AT1309" s="301"/>
      <c r="AU1309" s="301"/>
    </row>
    <row r="1310" spans="29:47" s="325" customFormat="1" ht="15">
      <c r="AC1310" s="301"/>
      <c r="AD1310" s="301"/>
      <c r="AG1310" s="301"/>
      <c r="AH1310" s="301"/>
      <c r="AK1310" s="301"/>
      <c r="AL1310" s="301"/>
      <c r="AM1310" s="301"/>
      <c r="AP1310" s="301"/>
      <c r="AQ1310" s="301"/>
      <c r="AT1310" s="301"/>
      <c r="AU1310" s="301"/>
    </row>
    <row r="1311" spans="29:47" s="325" customFormat="1" ht="15">
      <c r="AC1311" s="301"/>
      <c r="AD1311" s="301"/>
      <c r="AG1311" s="301"/>
      <c r="AH1311" s="301"/>
      <c r="AK1311" s="301"/>
      <c r="AL1311" s="301"/>
      <c r="AM1311" s="301"/>
      <c r="AP1311" s="301"/>
      <c r="AQ1311" s="301"/>
      <c r="AT1311" s="301"/>
      <c r="AU1311" s="301"/>
    </row>
    <row r="1312" spans="29:47" s="325" customFormat="1" ht="15">
      <c r="AC1312" s="301"/>
      <c r="AD1312" s="301"/>
      <c r="AG1312" s="301"/>
      <c r="AH1312" s="301"/>
      <c r="AK1312" s="301"/>
      <c r="AL1312" s="301"/>
      <c r="AM1312" s="301"/>
      <c r="AP1312" s="301"/>
      <c r="AQ1312" s="301"/>
      <c r="AT1312" s="301"/>
      <c r="AU1312" s="301"/>
    </row>
    <row r="1313" spans="29:47" s="325" customFormat="1" ht="15">
      <c r="AC1313" s="301"/>
      <c r="AD1313" s="301"/>
      <c r="AG1313" s="301"/>
      <c r="AH1313" s="301"/>
      <c r="AK1313" s="301"/>
      <c r="AL1313" s="301"/>
      <c r="AM1313" s="301"/>
      <c r="AP1313" s="301"/>
      <c r="AQ1313" s="301"/>
      <c r="AT1313" s="301"/>
      <c r="AU1313" s="301"/>
    </row>
    <row r="1314" spans="29:47" s="325" customFormat="1" ht="15">
      <c r="AC1314" s="301"/>
      <c r="AD1314" s="301"/>
      <c r="AG1314" s="301"/>
      <c r="AH1314" s="301"/>
      <c r="AK1314" s="301"/>
      <c r="AL1314" s="301"/>
      <c r="AM1314" s="301"/>
      <c r="AP1314" s="301"/>
      <c r="AQ1314" s="301"/>
      <c r="AT1314" s="301"/>
      <c r="AU1314" s="301"/>
    </row>
    <row r="1315" spans="29:47" s="325" customFormat="1" ht="15">
      <c r="AC1315" s="301"/>
      <c r="AD1315" s="301"/>
      <c r="AG1315" s="301"/>
      <c r="AH1315" s="301"/>
      <c r="AK1315" s="301"/>
      <c r="AL1315" s="301"/>
      <c r="AM1315" s="301"/>
      <c r="AP1315" s="301"/>
      <c r="AQ1315" s="301"/>
      <c r="AT1315" s="301"/>
      <c r="AU1315" s="301"/>
    </row>
    <row r="1316" spans="29:47" s="325" customFormat="1" ht="15">
      <c r="AC1316" s="301"/>
      <c r="AD1316" s="301"/>
      <c r="AG1316" s="301"/>
      <c r="AH1316" s="301"/>
      <c r="AK1316" s="301"/>
      <c r="AL1316" s="301"/>
      <c r="AM1316" s="301"/>
      <c r="AP1316" s="301"/>
      <c r="AQ1316" s="301"/>
      <c r="AT1316" s="301"/>
      <c r="AU1316" s="301"/>
    </row>
    <row r="1317" spans="29:47" s="325" customFormat="1" ht="15">
      <c r="AC1317" s="301"/>
      <c r="AD1317" s="301"/>
      <c r="AG1317" s="301"/>
      <c r="AH1317" s="301"/>
      <c r="AK1317" s="301"/>
      <c r="AL1317" s="301"/>
      <c r="AM1317" s="301"/>
      <c r="AP1317" s="301"/>
      <c r="AQ1317" s="301"/>
      <c r="AT1317" s="301"/>
      <c r="AU1317" s="301"/>
    </row>
    <row r="1318" spans="29:47" s="325" customFormat="1" ht="15">
      <c r="AC1318" s="301"/>
      <c r="AD1318" s="301"/>
      <c r="AG1318" s="301"/>
      <c r="AH1318" s="301"/>
      <c r="AK1318" s="301"/>
      <c r="AL1318" s="301"/>
      <c r="AM1318" s="301"/>
      <c r="AP1318" s="301"/>
      <c r="AQ1318" s="301"/>
      <c r="AT1318" s="301"/>
      <c r="AU1318" s="301"/>
    </row>
    <row r="1319" spans="29:47" s="325" customFormat="1" ht="15">
      <c r="AC1319" s="301"/>
      <c r="AD1319" s="301"/>
      <c r="AG1319" s="301"/>
      <c r="AH1319" s="301"/>
      <c r="AK1319" s="301"/>
      <c r="AL1319" s="301"/>
      <c r="AM1319" s="301"/>
      <c r="AP1319" s="301"/>
      <c r="AQ1319" s="301"/>
      <c r="AT1319" s="301"/>
      <c r="AU1319" s="301"/>
    </row>
    <row r="1320" spans="29:47" s="325" customFormat="1" ht="15">
      <c r="AC1320" s="301"/>
      <c r="AD1320" s="301"/>
      <c r="AG1320" s="301"/>
      <c r="AH1320" s="301"/>
      <c r="AK1320" s="301"/>
      <c r="AL1320" s="301"/>
      <c r="AM1320" s="301"/>
      <c r="AP1320" s="301"/>
      <c r="AQ1320" s="301"/>
      <c r="AT1320" s="301"/>
      <c r="AU1320" s="301"/>
    </row>
    <row r="1321" spans="29:47" s="325" customFormat="1" ht="15">
      <c r="AC1321" s="301"/>
      <c r="AD1321" s="301"/>
      <c r="AG1321" s="301"/>
      <c r="AH1321" s="301"/>
      <c r="AK1321" s="301"/>
      <c r="AL1321" s="301"/>
      <c r="AM1321" s="301"/>
      <c r="AP1321" s="301"/>
      <c r="AQ1321" s="301"/>
      <c r="AT1321" s="301"/>
      <c r="AU1321" s="301"/>
    </row>
    <row r="1322" spans="29:47" s="325" customFormat="1" ht="15">
      <c r="AC1322" s="301"/>
      <c r="AD1322" s="301"/>
      <c r="AG1322" s="301"/>
      <c r="AH1322" s="301"/>
      <c r="AK1322" s="301"/>
      <c r="AL1322" s="301"/>
      <c r="AM1322" s="301"/>
      <c r="AP1322" s="301"/>
      <c r="AQ1322" s="301"/>
      <c r="AT1322" s="301"/>
      <c r="AU1322" s="301"/>
    </row>
    <row r="1323" spans="29:47" s="325" customFormat="1" ht="15">
      <c r="AC1323" s="301"/>
      <c r="AD1323" s="301"/>
      <c r="AG1323" s="301"/>
      <c r="AH1323" s="301"/>
      <c r="AK1323" s="301"/>
      <c r="AL1323" s="301"/>
      <c r="AM1323" s="301"/>
      <c r="AP1323" s="301"/>
      <c r="AQ1323" s="301"/>
      <c r="AT1323" s="301"/>
      <c r="AU1323" s="301"/>
    </row>
    <row r="1324" spans="29:47" s="325" customFormat="1" ht="15">
      <c r="AC1324" s="301"/>
      <c r="AD1324" s="301"/>
      <c r="AG1324" s="301"/>
      <c r="AH1324" s="301"/>
      <c r="AK1324" s="301"/>
      <c r="AL1324" s="301"/>
      <c r="AM1324" s="301"/>
      <c r="AP1324" s="301"/>
      <c r="AQ1324" s="301"/>
      <c r="AT1324" s="301"/>
      <c r="AU1324" s="301"/>
    </row>
    <row r="1325" spans="29:47" s="325" customFormat="1" ht="15">
      <c r="AC1325" s="301"/>
      <c r="AD1325" s="301"/>
      <c r="AG1325" s="301"/>
      <c r="AH1325" s="301"/>
      <c r="AK1325" s="301"/>
      <c r="AL1325" s="301"/>
      <c r="AM1325" s="301"/>
      <c r="AP1325" s="301"/>
      <c r="AQ1325" s="301"/>
      <c r="AT1325" s="301"/>
      <c r="AU1325" s="301"/>
    </row>
    <row r="1326" spans="29:47" s="325" customFormat="1" ht="15">
      <c r="AC1326" s="301"/>
      <c r="AD1326" s="301"/>
      <c r="AG1326" s="301"/>
      <c r="AH1326" s="301"/>
      <c r="AK1326" s="301"/>
      <c r="AL1326" s="301"/>
      <c r="AM1326" s="301"/>
      <c r="AP1326" s="301"/>
      <c r="AQ1326" s="301"/>
      <c r="AT1326" s="301"/>
      <c r="AU1326" s="301"/>
    </row>
    <row r="1327" spans="29:47" s="325" customFormat="1" ht="15">
      <c r="AC1327" s="301"/>
      <c r="AD1327" s="301"/>
      <c r="AG1327" s="301"/>
      <c r="AH1327" s="301"/>
      <c r="AK1327" s="301"/>
      <c r="AL1327" s="301"/>
      <c r="AM1327" s="301"/>
      <c r="AP1327" s="301"/>
      <c r="AQ1327" s="301"/>
      <c r="AT1327" s="301"/>
      <c r="AU1327" s="301"/>
    </row>
    <row r="1328" spans="29:47" s="325" customFormat="1" ht="15">
      <c r="AC1328" s="301"/>
      <c r="AD1328" s="301"/>
      <c r="AG1328" s="301"/>
      <c r="AH1328" s="301"/>
      <c r="AK1328" s="301"/>
      <c r="AL1328" s="301"/>
      <c r="AM1328" s="301"/>
      <c r="AP1328" s="301"/>
      <c r="AQ1328" s="301"/>
      <c r="AT1328" s="301"/>
      <c r="AU1328" s="301"/>
    </row>
    <row r="1329" spans="29:47" s="325" customFormat="1" ht="15">
      <c r="AC1329" s="301"/>
      <c r="AD1329" s="301"/>
      <c r="AG1329" s="301"/>
      <c r="AH1329" s="301"/>
      <c r="AK1329" s="301"/>
      <c r="AL1329" s="301"/>
      <c r="AM1329" s="301"/>
      <c r="AP1329" s="301"/>
      <c r="AQ1329" s="301"/>
      <c r="AT1329" s="301"/>
      <c r="AU1329" s="301"/>
    </row>
    <row r="1330" spans="29:47" s="325" customFormat="1" ht="15">
      <c r="AC1330" s="301"/>
      <c r="AD1330" s="301"/>
      <c r="AG1330" s="301"/>
      <c r="AH1330" s="301"/>
      <c r="AK1330" s="301"/>
      <c r="AL1330" s="301"/>
      <c r="AM1330" s="301"/>
      <c r="AP1330" s="301"/>
      <c r="AQ1330" s="301"/>
      <c r="AT1330" s="301"/>
      <c r="AU1330" s="301"/>
    </row>
    <row r="1331" spans="29:47" s="325" customFormat="1" ht="15">
      <c r="AC1331" s="301"/>
      <c r="AD1331" s="301"/>
      <c r="AG1331" s="301"/>
      <c r="AH1331" s="301"/>
      <c r="AK1331" s="301"/>
      <c r="AL1331" s="301"/>
      <c r="AM1331" s="301"/>
      <c r="AP1331" s="301"/>
      <c r="AQ1331" s="301"/>
      <c r="AT1331" s="301"/>
      <c r="AU1331" s="301"/>
    </row>
    <row r="1332" spans="29:47" s="325" customFormat="1" ht="15">
      <c r="AC1332" s="301"/>
      <c r="AD1332" s="301"/>
      <c r="AG1332" s="301"/>
      <c r="AH1332" s="301"/>
      <c r="AK1332" s="301"/>
      <c r="AL1332" s="301"/>
      <c r="AM1332" s="301"/>
      <c r="AP1332" s="301"/>
      <c r="AQ1332" s="301"/>
      <c r="AT1332" s="301"/>
      <c r="AU1332" s="301"/>
    </row>
    <row r="1333" spans="29:47" s="325" customFormat="1" ht="15">
      <c r="AC1333" s="301"/>
      <c r="AD1333" s="301"/>
      <c r="AG1333" s="301"/>
      <c r="AH1333" s="301"/>
      <c r="AK1333" s="301"/>
      <c r="AL1333" s="301"/>
      <c r="AM1333" s="301"/>
      <c r="AP1333" s="301"/>
      <c r="AQ1333" s="301"/>
      <c r="AT1333" s="301"/>
      <c r="AU1333" s="301"/>
    </row>
    <row r="1334" spans="29:47" s="325" customFormat="1" ht="15">
      <c r="AC1334" s="301"/>
      <c r="AD1334" s="301"/>
      <c r="AG1334" s="301"/>
      <c r="AH1334" s="301"/>
      <c r="AK1334" s="301"/>
      <c r="AL1334" s="301"/>
      <c r="AM1334" s="301"/>
      <c r="AP1334" s="301"/>
      <c r="AQ1334" s="301"/>
      <c r="AT1334" s="301"/>
      <c r="AU1334" s="301"/>
    </row>
    <row r="1335" spans="29:47" s="325" customFormat="1" ht="15">
      <c r="AC1335" s="301"/>
      <c r="AD1335" s="301"/>
      <c r="AG1335" s="301"/>
      <c r="AH1335" s="301"/>
      <c r="AK1335" s="301"/>
      <c r="AL1335" s="301"/>
      <c r="AM1335" s="301"/>
      <c r="AP1335" s="301"/>
      <c r="AQ1335" s="301"/>
      <c r="AT1335" s="301"/>
      <c r="AU1335" s="301"/>
    </row>
    <row r="1336" spans="29:47" s="325" customFormat="1" ht="15">
      <c r="AC1336" s="301"/>
      <c r="AD1336" s="301"/>
      <c r="AG1336" s="301"/>
      <c r="AH1336" s="301"/>
      <c r="AK1336" s="301"/>
      <c r="AL1336" s="301"/>
      <c r="AM1336" s="301"/>
      <c r="AP1336" s="301"/>
      <c r="AQ1336" s="301"/>
      <c r="AT1336" s="301"/>
      <c r="AU1336" s="301"/>
    </row>
    <row r="1337" spans="29:47" s="325" customFormat="1" ht="15">
      <c r="AC1337" s="301"/>
      <c r="AD1337" s="301"/>
      <c r="AG1337" s="301"/>
      <c r="AH1337" s="301"/>
      <c r="AK1337" s="301"/>
      <c r="AL1337" s="301"/>
      <c r="AM1337" s="301"/>
      <c r="AP1337" s="301"/>
      <c r="AQ1337" s="301"/>
      <c r="AT1337" s="301"/>
      <c r="AU1337" s="301"/>
    </row>
    <row r="1338" spans="29:47" s="325" customFormat="1" ht="15">
      <c r="AC1338" s="301"/>
      <c r="AD1338" s="301"/>
      <c r="AG1338" s="301"/>
      <c r="AH1338" s="301"/>
      <c r="AK1338" s="301"/>
      <c r="AL1338" s="301"/>
      <c r="AM1338" s="301"/>
      <c r="AP1338" s="301"/>
      <c r="AQ1338" s="301"/>
      <c r="AT1338" s="301"/>
      <c r="AU1338" s="301"/>
    </row>
    <row r="1339" spans="29:47" s="325" customFormat="1" ht="15">
      <c r="AC1339" s="301"/>
      <c r="AD1339" s="301"/>
      <c r="AG1339" s="301"/>
      <c r="AH1339" s="301"/>
      <c r="AK1339" s="301"/>
      <c r="AL1339" s="301"/>
      <c r="AM1339" s="301"/>
      <c r="AP1339" s="301"/>
      <c r="AQ1339" s="301"/>
      <c r="AT1339" s="301"/>
      <c r="AU1339" s="301"/>
    </row>
    <row r="1340" spans="29:47" s="325" customFormat="1" ht="15">
      <c r="AC1340" s="301"/>
      <c r="AD1340" s="301"/>
      <c r="AG1340" s="301"/>
      <c r="AH1340" s="301"/>
      <c r="AK1340" s="301"/>
      <c r="AL1340" s="301"/>
      <c r="AM1340" s="301"/>
      <c r="AP1340" s="301"/>
      <c r="AQ1340" s="301"/>
      <c r="AT1340" s="301"/>
      <c r="AU1340" s="301"/>
    </row>
    <row r="1341" spans="29:47" s="325" customFormat="1" ht="15">
      <c r="AC1341" s="301"/>
      <c r="AD1341" s="301"/>
      <c r="AG1341" s="301"/>
      <c r="AH1341" s="301"/>
      <c r="AK1341" s="301"/>
      <c r="AL1341" s="301"/>
      <c r="AM1341" s="301"/>
      <c r="AP1341" s="301"/>
      <c r="AQ1341" s="301"/>
      <c r="AT1341" s="301"/>
      <c r="AU1341" s="301"/>
    </row>
    <row r="1342" spans="29:47" s="325" customFormat="1" ht="15">
      <c r="AC1342" s="301"/>
      <c r="AD1342" s="301"/>
      <c r="AG1342" s="301"/>
      <c r="AH1342" s="301"/>
      <c r="AK1342" s="301"/>
      <c r="AL1342" s="301"/>
      <c r="AM1342" s="301"/>
      <c r="AP1342" s="301"/>
      <c r="AQ1342" s="301"/>
      <c r="AT1342" s="301"/>
      <c r="AU1342" s="301"/>
    </row>
    <row r="1343" spans="29:47" s="325" customFormat="1" ht="15">
      <c r="AC1343" s="301"/>
      <c r="AD1343" s="301"/>
      <c r="AG1343" s="301"/>
      <c r="AH1343" s="301"/>
      <c r="AK1343" s="301"/>
      <c r="AL1343" s="301"/>
      <c r="AM1343" s="301"/>
      <c r="AP1343" s="301"/>
      <c r="AQ1343" s="301"/>
      <c r="AT1343" s="301"/>
      <c r="AU1343" s="301"/>
    </row>
    <row r="1344" spans="29:47" s="325" customFormat="1" ht="15">
      <c r="AC1344" s="301"/>
      <c r="AD1344" s="301"/>
      <c r="AG1344" s="301"/>
      <c r="AH1344" s="301"/>
      <c r="AK1344" s="301"/>
      <c r="AL1344" s="301"/>
      <c r="AM1344" s="301"/>
      <c r="AP1344" s="301"/>
      <c r="AQ1344" s="301"/>
      <c r="AT1344" s="301"/>
      <c r="AU1344" s="301"/>
    </row>
    <row r="1345" spans="29:47" s="325" customFormat="1" ht="15">
      <c r="AC1345" s="301"/>
      <c r="AD1345" s="301"/>
      <c r="AG1345" s="301"/>
      <c r="AH1345" s="301"/>
      <c r="AK1345" s="301"/>
      <c r="AL1345" s="301"/>
      <c r="AM1345" s="301"/>
      <c r="AP1345" s="301"/>
      <c r="AQ1345" s="301"/>
      <c r="AT1345" s="301"/>
      <c r="AU1345" s="301"/>
    </row>
    <row r="1346" spans="29:47" s="325" customFormat="1" ht="15">
      <c r="AC1346" s="301"/>
      <c r="AD1346" s="301"/>
      <c r="AG1346" s="301"/>
      <c r="AH1346" s="301"/>
      <c r="AK1346" s="301"/>
      <c r="AL1346" s="301"/>
      <c r="AM1346" s="301"/>
      <c r="AP1346" s="301"/>
      <c r="AQ1346" s="301"/>
      <c r="AT1346" s="301"/>
      <c r="AU1346" s="301"/>
    </row>
    <row r="1347" spans="29:47" s="325" customFormat="1" ht="15">
      <c r="AC1347" s="301"/>
      <c r="AD1347" s="301"/>
      <c r="AG1347" s="301"/>
      <c r="AH1347" s="301"/>
      <c r="AK1347" s="301"/>
      <c r="AL1347" s="301"/>
      <c r="AM1347" s="301"/>
      <c r="AP1347" s="301"/>
      <c r="AQ1347" s="301"/>
      <c r="AT1347" s="301"/>
      <c r="AU1347" s="301"/>
    </row>
    <row r="1348" spans="29:47" s="325" customFormat="1" ht="15">
      <c r="AC1348" s="301"/>
      <c r="AD1348" s="301"/>
      <c r="AG1348" s="301"/>
      <c r="AH1348" s="301"/>
      <c r="AK1348" s="301"/>
      <c r="AL1348" s="301"/>
      <c r="AM1348" s="301"/>
      <c r="AP1348" s="301"/>
      <c r="AQ1348" s="301"/>
      <c r="AT1348" s="301"/>
      <c r="AU1348" s="301"/>
    </row>
    <row r="1349" spans="29:47" s="325" customFormat="1" ht="15">
      <c r="AC1349" s="301"/>
      <c r="AD1349" s="301"/>
      <c r="AG1349" s="301"/>
      <c r="AH1349" s="301"/>
      <c r="AK1349" s="301"/>
      <c r="AL1349" s="301"/>
      <c r="AM1349" s="301"/>
      <c r="AP1349" s="301"/>
      <c r="AQ1349" s="301"/>
      <c r="AT1349" s="301"/>
      <c r="AU1349" s="301"/>
    </row>
    <row r="1350" spans="29:47" s="325" customFormat="1" ht="15">
      <c r="AC1350" s="301"/>
      <c r="AD1350" s="301"/>
      <c r="AG1350" s="301"/>
      <c r="AH1350" s="301"/>
      <c r="AK1350" s="301"/>
      <c r="AL1350" s="301"/>
      <c r="AM1350" s="301"/>
      <c r="AP1350" s="301"/>
      <c r="AQ1350" s="301"/>
      <c r="AT1350" s="301"/>
      <c r="AU1350" s="301"/>
    </row>
    <row r="1351" spans="29:47" s="325" customFormat="1" ht="15">
      <c r="AC1351" s="301"/>
      <c r="AD1351" s="301"/>
      <c r="AG1351" s="301"/>
      <c r="AH1351" s="301"/>
      <c r="AK1351" s="301"/>
      <c r="AL1351" s="301"/>
      <c r="AM1351" s="301"/>
      <c r="AP1351" s="301"/>
      <c r="AQ1351" s="301"/>
      <c r="AT1351" s="301"/>
      <c r="AU1351" s="301"/>
    </row>
    <row r="1352" spans="29:47" s="325" customFormat="1" ht="15">
      <c r="AC1352" s="301"/>
      <c r="AD1352" s="301"/>
      <c r="AG1352" s="301"/>
      <c r="AH1352" s="301"/>
      <c r="AK1352" s="301"/>
      <c r="AL1352" s="301"/>
      <c r="AM1352" s="301"/>
      <c r="AP1352" s="301"/>
      <c r="AQ1352" s="301"/>
      <c r="AT1352" s="301"/>
      <c r="AU1352" s="301"/>
    </row>
    <row r="1353" spans="29:47" s="325" customFormat="1" ht="15">
      <c r="AC1353" s="301"/>
      <c r="AD1353" s="301"/>
      <c r="AG1353" s="301"/>
      <c r="AH1353" s="301"/>
      <c r="AK1353" s="301"/>
      <c r="AL1353" s="301"/>
      <c r="AM1353" s="301"/>
      <c r="AP1353" s="301"/>
      <c r="AQ1353" s="301"/>
      <c r="AT1353" s="301"/>
      <c r="AU1353" s="301"/>
    </row>
    <row r="1354" spans="29:47" s="325" customFormat="1" ht="15">
      <c r="AC1354" s="301"/>
      <c r="AD1354" s="301"/>
      <c r="AG1354" s="301"/>
      <c r="AH1354" s="301"/>
      <c r="AK1354" s="301"/>
      <c r="AL1354" s="301"/>
      <c r="AM1354" s="301"/>
      <c r="AP1354" s="301"/>
      <c r="AQ1354" s="301"/>
      <c r="AT1354" s="301"/>
      <c r="AU1354" s="301"/>
    </row>
    <row r="1355" spans="29:47" s="325" customFormat="1" ht="15">
      <c r="AC1355" s="301"/>
      <c r="AD1355" s="301"/>
      <c r="AG1355" s="301"/>
      <c r="AH1355" s="301"/>
      <c r="AK1355" s="301"/>
      <c r="AL1355" s="301"/>
      <c r="AM1355" s="301"/>
      <c r="AP1355" s="301"/>
      <c r="AQ1355" s="301"/>
      <c r="AT1355" s="301"/>
      <c r="AU1355" s="301"/>
    </row>
    <row r="1356" spans="29:47" s="325" customFormat="1" ht="15">
      <c r="AC1356" s="301"/>
      <c r="AD1356" s="301"/>
      <c r="AG1356" s="301"/>
      <c r="AH1356" s="301"/>
      <c r="AK1356" s="301"/>
      <c r="AL1356" s="301"/>
      <c r="AM1356" s="301"/>
      <c r="AP1356" s="301"/>
      <c r="AQ1356" s="301"/>
      <c r="AT1356" s="301"/>
      <c r="AU1356" s="301"/>
    </row>
    <row r="1357" spans="29:47" s="325" customFormat="1" ht="15">
      <c r="AC1357" s="301"/>
      <c r="AD1357" s="301"/>
      <c r="AG1357" s="301"/>
      <c r="AH1357" s="301"/>
      <c r="AK1357" s="301"/>
      <c r="AL1357" s="301"/>
      <c r="AM1357" s="301"/>
      <c r="AP1357" s="301"/>
      <c r="AQ1357" s="301"/>
      <c r="AT1357" s="301"/>
      <c r="AU1357" s="301"/>
    </row>
    <row r="1358" spans="29:47" s="325" customFormat="1" ht="15">
      <c r="AC1358" s="301"/>
      <c r="AD1358" s="301"/>
      <c r="AG1358" s="301"/>
      <c r="AH1358" s="301"/>
      <c r="AK1358" s="301"/>
      <c r="AL1358" s="301"/>
      <c r="AM1358" s="301"/>
      <c r="AP1358" s="301"/>
      <c r="AQ1358" s="301"/>
      <c r="AT1358" s="301"/>
      <c r="AU1358" s="301"/>
    </row>
    <row r="1359" spans="29:47" s="325" customFormat="1" ht="15">
      <c r="AC1359" s="301"/>
      <c r="AD1359" s="301"/>
      <c r="AG1359" s="301"/>
      <c r="AH1359" s="301"/>
      <c r="AK1359" s="301"/>
      <c r="AL1359" s="301"/>
      <c r="AM1359" s="301"/>
      <c r="AP1359" s="301"/>
      <c r="AQ1359" s="301"/>
      <c r="AT1359" s="301"/>
      <c r="AU1359" s="301"/>
    </row>
    <row r="1360" spans="29:47" s="325" customFormat="1" ht="15">
      <c r="AC1360" s="301"/>
      <c r="AD1360" s="301"/>
      <c r="AG1360" s="301"/>
      <c r="AH1360" s="301"/>
      <c r="AK1360" s="301"/>
      <c r="AL1360" s="301"/>
      <c r="AM1360" s="301"/>
      <c r="AP1360" s="301"/>
      <c r="AQ1360" s="301"/>
      <c r="AT1360" s="301"/>
      <c r="AU1360" s="301"/>
    </row>
    <row r="1361" spans="29:47" s="325" customFormat="1" ht="15">
      <c r="AC1361" s="301"/>
      <c r="AD1361" s="301"/>
      <c r="AG1361" s="301"/>
      <c r="AH1361" s="301"/>
      <c r="AK1361" s="301"/>
      <c r="AL1361" s="301"/>
      <c r="AM1361" s="301"/>
      <c r="AP1361" s="301"/>
      <c r="AQ1361" s="301"/>
      <c r="AT1361" s="301"/>
      <c r="AU1361" s="301"/>
    </row>
    <row r="1362" spans="29:47" s="325" customFormat="1" ht="15">
      <c r="AC1362" s="301"/>
      <c r="AD1362" s="301"/>
      <c r="AG1362" s="301"/>
      <c r="AH1362" s="301"/>
      <c r="AK1362" s="301"/>
      <c r="AL1362" s="301"/>
      <c r="AM1362" s="301"/>
      <c r="AP1362" s="301"/>
      <c r="AQ1362" s="301"/>
      <c r="AT1362" s="301"/>
      <c r="AU1362" s="301"/>
    </row>
    <row r="1363" spans="29:47" s="325" customFormat="1" ht="15">
      <c r="AC1363" s="301"/>
      <c r="AD1363" s="301"/>
      <c r="AG1363" s="301"/>
      <c r="AH1363" s="301"/>
      <c r="AK1363" s="301"/>
      <c r="AL1363" s="301"/>
      <c r="AM1363" s="301"/>
      <c r="AP1363" s="301"/>
      <c r="AQ1363" s="301"/>
      <c r="AT1363" s="301"/>
      <c r="AU1363" s="301"/>
    </row>
    <row r="1364" spans="29:47" s="325" customFormat="1" ht="15">
      <c r="AC1364" s="301"/>
      <c r="AD1364" s="301"/>
      <c r="AG1364" s="301"/>
      <c r="AH1364" s="301"/>
      <c r="AK1364" s="301"/>
      <c r="AL1364" s="301"/>
      <c r="AM1364" s="301"/>
      <c r="AP1364" s="301"/>
      <c r="AQ1364" s="301"/>
      <c r="AT1364" s="301"/>
      <c r="AU1364" s="301"/>
    </row>
    <row r="1365" spans="29:47" s="325" customFormat="1" ht="15">
      <c r="AC1365" s="301"/>
      <c r="AD1365" s="301"/>
      <c r="AG1365" s="301"/>
      <c r="AH1365" s="301"/>
      <c r="AK1365" s="301"/>
      <c r="AL1365" s="301"/>
      <c r="AM1365" s="301"/>
      <c r="AP1365" s="301"/>
      <c r="AQ1365" s="301"/>
      <c r="AT1365" s="301"/>
      <c r="AU1365" s="301"/>
    </row>
    <row r="1366" spans="29:47" s="325" customFormat="1" ht="15">
      <c r="AC1366" s="301"/>
      <c r="AD1366" s="301"/>
      <c r="AG1366" s="301"/>
      <c r="AH1366" s="301"/>
      <c r="AK1366" s="301"/>
      <c r="AL1366" s="301"/>
      <c r="AM1366" s="301"/>
      <c r="AP1366" s="301"/>
      <c r="AQ1366" s="301"/>
      <c r="AT1366" s="301"/>
      <c r="AU1366" s="301"/>
    </row>
    <row r="1367" spans="29:47" s="325" customFormat="1" ht="15">
      <c r="AC1367" s="301"/>
      <c r="AD1367" s="301"/>
      <c r="AG1367" s="301"/>
      <c r="AH1367" s="301"/>
      <c r="AK1367" s="301"/>
      <c r="AL1367" s="301"/>
      <c r="AM1367" s="301"/>
      <c r="AP1367" s="301"/>
      <c r="AQ1367" s="301"/>
      <c r="AT1367" s="301"/>
      <c r="AU1367" s="301"/>
    </row>
    <row r="1368" spans="29:47" s="325" customFormat="1" ht="15">
      <c r="AC1368" s="301"/>
      <c r="AD1368" s="301"/>
      <c r="AG1368" s="301"/>
      <c r="AH1368" s="301"/>
      <c r="AK1368" s="301"/>
      <c r="AL1368" s="301"/>
      <c r="AM1368" s="301"/>
      <c r="AP1368" s="301"/>
      <c r="AQ1368" s="301"/>
      <c r="AT1368" s="301"/>
      <c r="AU1368" s="301"/>
    </row>
    <row r="1369" spans="29:47" s="325" customFormat="1" ht="15">
      <c r="AC1369" s="301"/>
      <c r="AD1369" s="301"/>
      <c r="AG1369" s="301"/>
      <c r="AH1369" s="301"/>
      <c r="AK1369" s="301"/>
      <c r="AL1369" s="301"/>
      <c r="AM1369" s="301"/>
      <c r="AP1369" s="301"/>
      <c r="AQ1369" s="301"/>
      <c r="AT1369" s="301"/>
      <c r="AU1369" s="301"/>
    </row>
    <row r="1370" spans="29:47" s="325" customFormat="1" ht="15">
      <c r="AC1370" s="301"/>
      <c r="AD1370" s="301"/>
      <c r="AG1370" s="301"/>
      <c r="AH1370" s="301"/>
      <c r="AK1370" s="301"/>
      <c r="AL1370" s="301"/>
      <c r="AM1370" s="301"/>
      <c r="AP1370" s="301"/>
      <c r="AQ1370" s="301"/>
      <c r="AT1370" s="301"/>
      <c r="AU1370" s="301"/>
    </row>
    <row r="1371" spans="29:47" s="325" customFormat="1" ht="15">
      <c r="AC1371" s="301"/>
      <c r="AD1371" s="301"/>
      <c r="AG1371" s="301"/>
      <c r="AH1371" s="301"/>
      <c r="AK1371" s="301"/>
      <c r="AL1371" s="301"/>
      <c r="AM1371" s="301"/>
      <c r="AP1371" s="301"/>
      <c r="AQ1371" s="301"/>
      <c r="AT1371" s="301"/>
      <c r="AU1371" s="301"/>
    </row>
    <row r="1372" spans="29:47" s="325" customFormat="1" ht="15">
      <c r="AC1372" s="301"/>
      <c r="AD1372" s="301"/>
      <c r="AG1372" s="301"/>
      <c r="AH1372" s="301"/>
      <c r="AK1372" s="301"/>
      <c r="AL1372" s="301"/>
      <c r="AM1372" s="301"/>
      <c r="AP1372" s="301"/>
      <c r="AQ1372" s="301"/>
      <c r="AT1372" s="301"/>
      <c r="AU1372" s="301"/>
    </row>
    <row r="1373" spans="29:47" s="325" customFormat="1" ht="15">
      <c r="AC1373" s="301"/>
      <c r="AD1373" s="301"/>
      <c r="AG1373" s="301"/>
      <c r="AH1373" s="301"/>
      <c r="AK1373" s="301"/>
      <c r="AL1373" s="301"/>
      <c r="AM1373" s="301"/>
      <c r="AP1373" s="301"/>
      <c r="AQ1373" s="301"/>
      <c r="AT1373" s="301"/>
      <c r="AU1373" s="301"/>
    </row>
    <row r="1374" spans="29:47" s="325" customFormat="1" ht="15">
      <c r="AC1374" s="301"/>
      <c r="AD1374" s="301"/>
      <c r="AG1374" s="301"/>
      <c r="AH1374" s="301"/>
      <c r="AK1374" s="301"/>
      <c r="AL1374" s="301"/>
      <c r="AM1374" s="301"/>
      <c r="AP1374" s="301"/>
      <c r="AQ1374" s="301"/>
      <c r="AT1374" s="301"/>
      <c r="AU1374" s="301"/>
    </row>
    <row r="1375" spans="29:47" s="325" customFormat="1" ht="15">
      <c r="AC1375" s="301"/>
      <c r="AD1375" s="301"/>
      <c r="AG1375" s="301"/>
      <c r="AH1375" s="301"/>
      <c r="AK1375" s="301"/>
      <c r="AL1375" s="301"/>
      <c r="AM1375" s="301"/>
      <c r="AP1375" s="301"/>
      <c r="AQ1375" s="301"/>
      <c r="AT1375" s="301"/>
      <c r="AU1375" s="301"/>
    </row>
    <row r="1376" spans="29:47" s="325" customFormat="1" ht="15">
      <c r="AC1376" s="301"/>
      <c r="AD1376" s="301"/>
      <c r="AG1376" s="301"/>
      <c r="AH1376" s="301"/>
      <c r="AK1376" s="301"/>
      <c r="AL1376" s="301"/>
      <c r="AM1376" s="301"/>
      <c r="AP1376" s="301"/>
      <c r="AQ1376" s="301"/>
      <c r="AT1376" s="301"/>
      <c r="AU1376" s="301"/>
    </row>
    <row r="1377" spans="29:47" s="325" customFormat="1" ht="15">
      <c r="AC1377" s="301"/>
      <c r="AD1377" s="301"/>
      <c r="AG1377" s="301"/>
      <c r="AH1377" s="301"/>
      <c r="AK1377" s="301"/>
      <c r="AL1377" s="301"/>
      <c r="AM1377" s="301"/>
      <c r="AP1377" s="301"/>
      <c r="AQ1377" s="301"/>
      <c r="AT1377" s="301"/>
      <c r="AU1377" s="301"/>
    </row>
    <row r="1378" spans="29:47" s="325" customFormat="1" ht="15">
      <c r="AC1378" s="301"/>
      <c r="AD1378" s="301"/>
      <c r="AG1378" s="301"/>
      <c r="AH1378" s="301"/>
      <c r="AK1378" s="301"/>
      <c r="AL1378" s="301"/>
      <c r="AM1378" s="301"/>
      <c r="AP1378" s="301"/>
      <c r="AQ1378" s="301"/>
      <c r="AT1378" s="301"/>
      <c r="AU1378" s="301"/>
    </row>
    <row r="1379" spans="29:47" s="325" customFormat="1" ht="15">
      <c r="AC1379" s="301"/>
      <c r="AD1379" s="301"/>
      <c r="AG1379" s="301"/>
      <c r="AH1379" s="301"/>
      <c r="AK1379" s="301"/>
      <c r="AL1379" s="301"/>
      <c r="AM1379" s="301"/>
      <c r="AP1379" s="301"/>
      <c r="AQ1379" s="301"/>
      <c r="AT1379" s="301"/>
      <c r="AU1379" s="301"/>
    </row>
    <row r="1380" spans="29:47" s="325" customFormat="1" ht="15">
      <c r="AC1380" s="301"/>
      <c r="AD1380" s="301"/>
      <c r="AG1380" s="301"/>
      <c r="AH1380" s="301"/>
      <c r="AK1380" s="301"/>
      <c r="AL1380" s="301"/>
      <c r="AM1380" s="301"/>
      <c r="AP1380" s="301"/>
      <c r="AQ1380" s="301"/>
      <c r="AT1380" s="301"/>
      <c r="AU1380" s="301"/>
    </row>
    <row r="1381" spans="29:47" s="325" customFormat="1" ht="15">
      <c r="AC1381" s="301"/>
      <c r="AD1381" s="301"/>
      <c r="AG1381" s="301"/>
      <c r="AH1381" s="301"/>
      <c r="AK1381" s="301"/>
      <c r="AL1381" s="301"/>
      <c r="AM1381" s="301"/>
      <c r="AP1381" s="301"/>
      <c r="AQ1381" s="301"/>
      <c r="AT1381" s="301"/>
      <c r="AU1381" s="301"/>
    </row>
    <row r="1382" spans="29:47" s="325" customFormat="1" ht="15">
      <c r="AC1382" s="301"/>
      <c r="AD1382" s="301"/>
      <c r="AG1382" s="301"/>
      <c r="AH1382" s="301"/>
      <c r="AK1382" s="301"/>
      <c r="AL1382" s="301"/>
      <c r="AM1382" s="301"/>
      <c r="AP1382" s="301"/>
      <c r="AQ1382" s="301"/>
      <c r="AT1382" s="301"/>
      <c r="AU1382" s="301"/>
    </row>
    <row r="1383" spans="29:47" s="325" customFormat="1" ht="15">
      <c r="AC1383" s="301"/>
      <c r="AD1383" s="301"/>
      <c r="AG1383" s="301"/>
      <c r="AH1383" s="301"/>
      <c r="AK1383" s="301"/>
      <c r="AL1383" s="301"/>
      <c r="AM1383" s="301"/>
      <c r="AP1383" s="301"/>
      <c r="AQ1383" s="301"/>
      <c r="AT1383" s="301"/>
      <c r="AU1383" s="301"/>
    </row>
    <row r="1384" spans="29:47" s="325" customFormat="1" ht="15">
      <c r="AC1384" s="301"/>
      <c r="AD1384" s="301"/>
      <c r="AG1384" s="301"/>
      <c r="AH1384" s="301"/>
      <c r="AK1384" s="301"/>
      <c r="AL1384" s="301"/>
      <c r="AM1384" s="301"/>
      <c r="AP1384" s="301"/>
      <c r="AQ1384" s="301"/>
      <c r="AT1384" s="301"/>
      <c r="AU1384" s="301"/>
    </row>
    <row r="1385" spans="29:47" s="325" customFormat="1" ht="15">
      <c r="AC1385" s="301"/>
      <c r="AD1385" s="301"/>
      <c r="AG1385" s="301"/>
      <c r="AH1385" s="301"/>
      <c r="AK1385" s="301"/>
      <c r="AL1385" s="301"/>
      <c r="AM1385" s="301"/>
      <c r="AP1385" s="301"/>
      <c r="AQ1385" s="301"/>
      <c r="AT1385" s="301"/>
      <c r="AU1385" s="301"/>
    </row>
    <row r="1386" spans="29:47" s="325" customFormat="1" ht="15">
      <c r="AC1386" s="301"/>
      <c r="AD1386" s="301"/>
      <c r="AG1386" s="301"/>
      <c r="AH1386" s="301"/>
      <c r="AK1386" s="301"/>
      <c r="AL1386" s="301"/>
      <c r="AM1386" s="301"/>
      <c r="AP1386" s="301"/>
      <c r="AQ1386" s="301"/>
      <c r="AT1386" s="301"/>
      <c r="AU1386" s="301"/>
    </row>
    <row r="1387" spans="29:47" s="325" customFormat="1" ht="15">
      <c r="AC1387" s="301"/>
      <c r="AD1387" s="301"/>
      <c r="AG1387" s="301"/>
      <c r="AH1387" s="301"/>
      <c r="AK1387" s="301"/>
      <c r="AL1387" s="301"/>
      <c r="AM1387" s="301"/>
      <c r="AP1387" s="301"/>
      <c r="AQ1387" s="301"/>
      <c r="AT1387" s="301"/>
      <c r="AU1387" s="301"/>
    </row>
    <row r="1388" spans="29:47" s="325" customFormat="1" ht="15">
      <c r="AC1388" s="301"/>
      <c r="AD1388" s="301"/>
      <c r="AG1388" s="301"/>
      <c r="AH1388" s="301"/>
      <c r="AK1388" s="301"/>
      <c r="AL1388" s="301"/>
      <c r="AM1388" s="301"/>
      <c r="AP1388" s="301"/>
      <c r="AQ1388" s="301"/>
      <c r="AT1388" s="301"/>
      <c r="AU1388" s="301"/>
    </row>
    <row r="1389" spans="29:47" s="325" customFormat="1" ht="15">
      <c r="AC1389" s="301"/>
      <c r="AD1389" s="301"/>
      <c r="AG1389" s="301"/>
      <c r="AH1389" s="301"/>
      <c r="AK1389" s="301"/>
      <c r="AL1389" s="301"/>
      <c r="AM1389" s="301"/>
      <c r="AP1389" s="301"/>
      <c r="AQ1389" s="301"/>
      <c r="AT1389" s="301"/>
      <c r="AU1389" s="301"/>
    </row>
    <row r="1390" spans="29:47" s="325" customFormat="1" ht="15">
      <c r="AC1390" s="301"/>
      <c r="AD1390" s="301"/>
      <c r="AG1390" s="301"/>
      <c r="AH1390" s="301"/>
      <c r="AK1390" s="301"/>
      <c r="AL1390" s="301"/>
      <c r="AM1390" s="301"/>
      <c r="AP1390" s="301"/>
      <c r="AQ1390" s="301"/>
      <c r="AT1390" s="301"/>
      <c r="AU1390" s="301"/>
    </row>
    <row r="1391" spans="29:47" s="325" customFormat="1" ht="15">
      <c r="AC1391" s="301"/>
      <c r="AD1391" s="301"/>
      <c r="AG1391" s="301"/>
      <c r="AH1391" s="301"/>
      <c r="AK1391" s="301"/>
      <c r="AL1391" s="301"/>
      <c r="AM1391" s="301"/>
      <c r="AP1391" s="301"/>
      <c r="AQ1391" s="301"/>
      <c r="AT1391" s="301"/>
      <c r="AU1391" s="301"/>
    </row>
    <row r="1392" spans="29:47" s="325" customFormat="1" ht="15">
      <c r="AC1392" s="301"/>
      <c r="AD1392" s="301"/>
      <c r="AG1392" s="301"/>
      <c r="AH1392" s="301"/>
      <c r="AK1392" s="301"/>
      <c r="AL1392" s="301"/>
      <c r="AM1392" s="301"/>
      <c r="AP1392" s="301"/>
      <c r="AQ1392" s="301"/>
      <c r="AT1392" s="301"/>
      <c r="AU1392" s="301"/>
    </row>
    <row r="1393" spans="29:47" s="325" customFormat="1" ht="15">
      <c r="AC1393" s="301"/>
      <c r="AD1393" s="301"/>
      <c r="AG1393" s="301"/>
      <c r="AH1393" s="301"/>
      <c r="AK1393" s="301"/>
      <c r="AL1393" s="301"/>
      <c r="AM1393" s="301"/>
      <c r="AP1393" s="301"/>
      <c r="AQ1393" s="301"/>
      <c r="AT1393" s="301"/>
      <c r="AU1393" s="301"/>
    </row>
    <row r="1394" spans="29:47" s="325" customFormat="1" ht="15">
      <c r="AC1394" s="301"/>
      <c r="AD1394" s="301"/>
      <c r="AG1394" s="301"/>
      <c r="AH1394" s="301"/>
      <c r="AK1394" s="301"/>
      <c r="AL1394" s="301"/>
      <c r="AM1394" s="301"/>
      <c r="AP1394" s="301"/>
      <c r="AQ1394" s="301"/>
      <c r="AT1394" s="301"/>
      <c r="AU1394" s="301"/>
    </row>
    <row r="1395" spans="29:47" s="325" customFormat="1" ht="15">
      <c r="AC1395" s="301"/>
      <c r="AD1395" s="301"/>
      <c r="AG1395" s="301"/>
      <c r="AH1395" s="301"/>
      <c r="AK1395" s="301"/>
      <c r="AL1395" s="301"/>
      <c r="AM1395" s="301"/>
      <c r="AP1395" s="301"/>
      <c r="AQ1395" s="301"/>
      <c r="AT1395" s="301"/>
      <c r="AU1395" s="301"/>
    </row>
    <row r="1396" spans="29:47" s="325" customFormat="1" ht="15">
      <c r="AC1396" s="301"/>
      <c r="AD1396" s="301"/>
      <c r="AG1396" s="301"/>
      <c r="AH1396" s="301"/>
      <c r="AK1396" s="301"/>
      <c r="AL1396" s="301"/>
      <c r="AM1396" s="301"/>
      <c r="AP1396" s="301"/>
      <c r="AQ1396" s="301"/>
      <c r="AT1396" s="301"/>
      <c r="AU1396" s="301"/>
    </row>
    <row r="1397" spans="29:47" s="325" customFormat="1" ht="15">
      <c r="AC1397" s="301"/>
      <c r="AD1397" s="301"/>
      <c r="AG1397" s="301"/>
      <c r="AH1397" s="301"/>
      <c r="AK1397" s="301"/>
      <c r="AL1397" s="301"/>
      <c r="AM1397" s="301"/>
      <c r="AP1397" s="301"/>
      <c r="AQ1397" s="301"/>
      <c r="AT1397" s="301"/>
      <c r="AU1397" s="301"/>
    </row>
    <row r="1398" spans="29:47" s="325" customFormat="1" ht="15">
      <c r="AC1398" s="301"/>
      <c r="AD1398" s="301"/>
      <c r="AG1398" s="301"/>
      <c r="AH1398" s="301"/>
      <c r="AK1398" s="301"/>
      <c r="AL1398" s="301"/>
      <c r="AM1398" s="301"/>
      <c r="AP1398" s="301"/>
      <c r="AQ1398" s="301"/>
      <c r="AT1398" s="301"/>
      <c r="AU1398" s="301"/>
    </row>
    <row r="1399" spans="29:47" s="325" customFormat="1" ht="15">
      <c r="AC1399" s="301"/>
      <c r="AD1399" s="301"/>
      <c r="AG1399" s="301"/>
      <c r="AH1399" s="301"/>
      <c r="AK1399" s="301"/>
      <c r="AL1399" s="301"/>
      <c r="AM1399" s="301"/>
      <c r="AP1399" s="301"/>
      <c r="AQ1399" s="301"/>
      <c r="AT1399" s="301"/>
      <c r="AU1399" s="301"/>
    </row>
    <row r="1400" spans="29:47" s="325" customFormat="1" ht="15">
      <c r="AC1400" s="301"/>
      <c r="AD1400" s="301"/>
      <c r="AG1400" s="301"/>
      <c r="AH1400" s="301"/>
      <c r="AK1400" s="301"/>
      <c r="AL1400" s="301"/>
      <c r="AM1400" s="301"/>
      <c r="AP1400" s="301"/>
      <c r="AQ1400" s="301"/>
      <c r="AT1400" s="301"/>
      <c r="AU1400" s="301"/>
    </row>
    <row r="1401" spans="29:47" s="325" customFormat="1" ht="15">
      <c r="AC1401" s="301"/>
      <c r="AD1401" s="301"/>
      <c r="AG1401" s="301"/>
      <c r="AH1401" s="301"/>
      <c r="AK1401" s="301"/>
      <c r="AL1401" s="301"/>
      <c r="AM1401" s="301"/>
      <c r="AP1401" s="301"/>
      <c r="AQ1401" s="301"/>
      <c r="AT1401" s="301"/>
      <c r="AU1401" s="301"/>
    </row>
    <row r="1402" spans="29:47" s="325" customFormat="1" ht="15">
      <c r="AC1402" s="301"/>
      <c r="AD1402" s="301"/>
      <c r="AG1402" s="301"/>
      <c r="AH1402" s="301"/>
      <c r="AK1402" s="301"/>
      <c r="AL1402" s="301"/>
      <c r="AM1402" s="301"/>
      <c r="AP1402" s="301"/>
      <c r="AQ1402" s="301"/>
      <c r="AT1402" s="301"/>
      <c r="AU1402" s="301"/>
    </row>
    <row r="1403" spans="29:47" s="325" customFormat="1" ht="15">
      <c r="AC1403" s="301"/>
      <c r="AD1403" s="301"/>
      <c r="AG1403" s="301"/>
      <c r="AH1403" s="301"/>
      <c r="AK1403" s="301"/>
      <c r="AL1403" s="301"/>
      <c r="AM1403" s="301"/>
      <c r="AP1403" s="301"/>
      <c r="AQ1403" s="301"/>
      <c r="AT1403" s="301"/>
      <c r="AU1403" s="301"/>
    </row>
    <row r="1404" spans="29:47" s="325" customFormat="1" ht="15">
      <c r="AC1404" s="301"/>
      <c r="AD1404" s="301"/>
      <c r="AG1404" s="301"/>
      <c r="AH1404" s="301"/>
      <c r="AK1404" s="301"/>
      <c r="AL1404" s="301"/>
      <c r="AM1404" s="301"/>
      <c r="AP1404" s="301"/>
      <c r="AQ1404" s="301"/>
      <c r="AT1404" s="301"/>
      <c r="AU1404" s="301"/>
    </row>
    <row r="1405" spans="29:47" s="325" customFormat="1" ht="15">
      <c r="AC1405" s="301"/>
      <c r="AD1405" s="301"/>
      <c r="AG1405" s="301"/>
      <c r="AH1405" s="301"/>
      <c r="AK1405" s="301"/>
      <c r="AL1405" s="301"/>
      <c r="AM1405" s="301"/>
      <c r="AP1405" s="301"/>
      <c r="AQ1405" s="301"/>
      <c r="AT1405" s="301"/>
      <c r="AU1405" s="301"/>
    </row>
    <row r="1406" spans="29:47" s="325" customFormat="1" ht="15">
      <c r="AC1406" s="301"/>
      <c r="AD1406" s="301"/>
      <c r="AG1406" s="301"/>
      <c r="AH1406" s="301"/>
      <c r="AK1406" s="301"/>
      <c r="AL1406" s="301"/>
      <c r="AM1406" s="301"/>
      <c r="AP1406" s="301"/>
      <c r="AQ1406" s="301"/>
      <c r="AT1406" s="301"/>
      <c r="AU1406" s="301"/>
    </row>
    <row r="1407" spans="29:47" s="325" customFormat="1" ht="15">
      <c r="AC1407" s="301"/>
      <c r="AD1407" s="301"/>
      <c r="AG1407" s="301"/>
      <c r="AH1407" s="301"/>
      <c r="AK1407" s="301"/>
      <c r="AL1407" s="301"/>
      <c r="AM1407" s="301"/>
      <c r="AP1407" s="301"/>
      <c r="AQ1407" s="301"/>
      <c r="AT1407" s="301"/>
      <c r="AU1407" s="301"/>
    </row>
    <row r="1408" spans="29:47" s="325" customFormat="1" ht="15">
      <c r="AC1408" s="301"/>
      <c r="AD1408" s="301"/>
      <c r="AG1408" s="301"/>
      <c r="AH1408" s="301"/>
      <c r="AK1408" s="301"/>
      <c r="AL1408" s="301"/>
      <c r="AM1408" s="301"/>
      <c r="AP1408" s="301"/>
      <c r="AQ1408" s="301"/>
      <c r="AT1408" s="301"/>
      <c r="AU1408" s="301"/>
    </row>
    <row r="1409" spans="29:47" s="325" customFormat="1" ht="15">
      <c r="AC1409" s="301"/>
      <c r="AD1409" s="301"/>
      <c r="AG1409" s="301"/>
      <c r="AH1409" s="301"/>
      <c r="AK1409" s="301"/>
      <c r="AL1409" s="301"/>
      <c r="AM1409" s="301"/>
      <c r="AP1409" s="301"/>
      <c r="AQ1409" s="301"/>
      <c r="AT1409" s="301"/>
      <c r="AU1409" s="301"/>
    </row>
    <row r="1410" spans="29:47" s="325" customFormat="1" ht="15">
      <c r="AC1410" s="301"/>
      <c r="AD1410" s="301"/>
      <c r="AG1410" s="301"/>
      <c r="AH1410" s="301"/>
      <c r="AK1410" s="301"/>
      <c r="AL1410" s="301"/>
      <c r="AM1410" s="301"/>
      <c r="AP1410" s="301"/>
      <c r="AQ1410" s="301"/>
      <c r="AT1410" s="301"/>
      <c r="AU1410" s="301"/>
    </row>
    <row r="1411" spans="29:47" s="325" customFormat="1" ht="15">
      <c r="AC1411" s="301"/>
      <c r="AD1411" s="301"/>
      <c r="AG1411" s="301"/>
      <c r="AH1411" s="301"/>
      <c r="AK1411" s="301"/>
      <c r="AL1411" s="301"/>
      <c r="AM1411" s="301"/>
      <c r="AP1411" s="301"/>
      <c r="AQ1411" s="301"/>
      <c r="AT1411" s="301"/>
      <c r="AU1411" s="301"/>
    </row>
    <row r="1412" spans="29:47" s="325" customFormat="1" ht="15">
      <c r="AC1412" s="301"/>
      <c r="AD1412" s="301"/>
      <c r="AG1412" s="301"/>
      <c r="AH1412" s="301"/>
      <c r="AK1412" s="301"/>
      <c r="AL1412" s="301"/>
      <c r="AM1412" s="301"/>
      <c r="AP1412" s="301"/>
      <c r="AQ1412" s="301"/>
      <c r="AT1412" s="301"/>
      <c r="AU1412" s="301"/>
    </row>
    <row r="1413" spans="29:47" s="325" customFormat="1" ht="15">
      <c r="AC1413" s="301"/>
      <c r="AD1413" s="301"/>
      <c r="AG1413" s="301"/>
      <c r="AH1413" s="301"/>
      <c r="AK1413" s="301"/>
      <c r="AL1413" s="301"/>
      <c r="AM1413" s="301"/>
      <c r="AP1413" s="301"/>
      <c r="AQ1413" s="301"/>
      <c r="AT1413" s="301"/>
      <c r="AU1413" s="301"/>
    </row>
    <row r="1414" spans="29:47" s="325" customFormat="1" ht="15">
      <c r="AC1414" s="301"/>
      <c r="AD1414" s="301"/>
      <c r="AG1414" s="301"/>
      <c r="AH1414" s="301"/>
      <c r="AK1414" s="301"/>
      <c r="AL1414" s="301"/>
      <c r="AM1414" s="301"/>
      <c r="AP1414" s="301"/>
      <c r="AQ1414" s="301"/>
      <c r="AT1414" s="301"/>
      <c r="AU1414" s="301"/>
    </row>
    <row r="1415" spans="29:47" s="325" customFormat="1" ht="15">
      <c r="AC1415" s="301"/>
      <c r="AD1415" s="301"/>
      <c r="AG1415" s="301"/>
      <c r="AH1415" s="301"/>
      <c r="AK1415" s="301"/>
      <c r="AL1415" s="301"/>
      <c r="AM1415" s="301"/>
      <c r="AP1415" s="301"/>
      <c r="AQ1415" s="301"/>
      <c r="AT1415" s="301"/>
      <c r="AU1415" s="301"/>
    </row>
    <row r="1416" spans="29:47" s="325" customFormat="1" ht="15">
      <c r="AC1416" s="301"/>
      <c r="AD1416" s="301"/>
      <c r="AG1416" s="301"/>
      <c r="AH1416" s="301"/>
      <c r="AK1416" s="301"/>
      <c r="AL1416" s="301"/>
      <c r="AM1416" s="301"/>
      <c r="AP1416" s="301"/>
      <c r="AQ1416" s="301"/>
      <c r="AT1416" s="301"/>
      <c r="AU1416" s="301"/>
    </row>
    <row r="1417" spans="29:47" s="325" customFormat="1" ht="15">
      <c r="AC1417" s="301"/>
      <c r="AD1417" s="301"/>
      <c r="AG1417" s="301"/>
      <c r="AH1417" s="301"/>
      <c r="AK1417" s="301"/>
      <c r="AL1417" s="301"/>
      <c r="AM1417" s="301"/>
      <c r="AP1417" s="301"/>
      <c r="AQ1417" s="301"/>
      <c r="AT1417" s="301"/>
      <c r="AU1417" s="301"/>
    </row>
    <row r="1418" spans="29:47" s="325" customFormat="1" ht="15">
      <c r="AC1418" s="301"/>
      <c r="AD1418" s="301"/>
      <c r="AG1418" s="301"/>
      <c r="AH1418" s="301"/>
      <c r="AK1418" s="301"/>
      <c r="AL1418" s="301"/>
      <c r="AM1418" s="301"/>
      <c r="AP1418" s="301"/>
      <c r="AQ1418" s="301"/>
      <c r="AT1418" s="301"/>
      <c r="AU1418" s="301"/>
    </row>
    <row r="1419" spans="29:47" s="325" customFormat="1" ht="15">
      <c r="AC1419" s="301"/>
      <c r="AD1419" s="301"/>
      <c r="AG1419" s="301"/>
      <c r="AH1419" s="301"/>
      <c r="AK1419" s="301"/>
      <c r="AL1419" s="301"/>
      <c r="AM1419" s="301"/>
      <c r="AP1419" s="301"/>
      <c r="AQ1419" s="301"/>
      <c r="AT1419" s="301"/>
      <c r="AU1419" s="301"/>
    </row>
    <row r="1420" spans="29:47" s="325" customFormat="1" ht="15">
      <c r="AC1420" s="301"/>
      <c r="AD1420" s="301"/>
      <c r="AG1420" s="301"/>
      <c r="AH1420" s="301"/>
      <c r="AK1420" s="301"/>
      <c r="AL1420" s="301"/>
      <c r="AM1420" s="301"/>
      <c r="AP1420" s="301"/>
      <c r="AQ1420" s="301"/>
      <c r="AT1420" s="301"/>
      <c r="AU1420" s="301"/>
    </row>
    <row r="1421" spans="29:47" s="325" customFormat="1" ht="15">
      <c r="AC1421" s="301"/>
      <c r="AD1421" s="301"/>
      <c r="AG1421" s="301"/>
      <c r="AH1421" s="301"/>
      <c r="AK1421" s="301"/>
      <c r="AL1421" s="301"/>
      <c r="AM1421" s="301"/>
      <c r="AP1421" s="301"/>
      <c r="AQ1421" s="301"/>
      <c r="AT1421" s="301"/>
      <c r="AU1421" s="301"/>
    </row>
    <row r="1422" spans="29:47" s="325" customFormat="1" ht="15">
      <c r="AC1422" s="301"/>
      <c r="AD1422" s="301"/>
      <c r="AG1422" s="301"/>
      <c r="AH1422" s="301"/>
      <c r="AK1422" s="301"/>
      <c r="AL1422" s="301"/>
      <c r="AM1422" s="301"/>
      <c r="AP1422" s="301"/>
      <c r="AQ1422" s="301"/>
      <c r="AT1422" s="301"/>
      <c r="AU1422" s="301"/>
    </row>
    <row r="1423" spans="29:47" s="325" customFormat="1" ht="15">
      <c r="AC1423" s="301"/>
      <c r="AD1423" s="301"/>
      <c r="AG1423" s="301"/>
      <c r="AH1423" s="301"/>
      <c r="AK1423" s="301"/>
      <c r="AL1423" s="301"/>
      <c r="AM1423" s="301"/>
      <c r="AP1423" s="301"/>
      <c r="AQ1423" s="301"/>
      <c r="AT1423" s="301"/>
      <c r="AU1423" s="301"/>
    </row>
    <row r="1424" spans="29:47" s="325" customFormat="1" ht="15">
      <c r="AC1424" s="301"/>
      <c r="AD1424" s="301"/>
      <c r="AG1424" s="301"/>
      <c r="AH1424" s="301"/>
      <c r="AK1424" s="301"/>
      <c r="AL1424" s="301"/>
      <c r="AM1424" s="301"/>
      <c r="AP1424" s="301"/>
      <c r="AQ1424" s="301"/>
      <c r="AT1424" s="301"/>
      <c r="AU1424" s="301"/>
    </row>
    <row r="1425" spans="29:47" s="325" customFormat="1" ht="15">
      <c r="AC1425" s="301"/>
      <c r="AD1425" s="301"/>
      <c r="AG1425" s="301"/>
      <c r="AH1425" s="301"/>
      <c r="AK1425" s="301"/>
      <c r="AL1425" s="301"/>
      <c r="AM1425" s="301"/>
      <c r="AP1425" s="301"/>
      <c r="AQ1425" s="301"/>
      <c r="AT1425" s="301"/>
      <c r="AU1425" s="301"/>
    </row>
    <row r="1426" spans="29:47" s="325" customFormat="1" ht="15">
      <c r="AC1426" s="301"/>
      <c r="AD1426" s="301"/>
      <c r="AG1426" s="301"/>
      <c r="AH1426" s="301"/>
      <c r="AK1426" s="301"/>
      <c r="AL1426" s="301"/>
      <c r="AM1426" s="301"/>
      <c r="AP1426" s="301"/>
      <c r="AQ1426" s="301"/>
      <c r="AT1426" s="301"/>
      <c r="AU1426" s="301"/>
    </row>
    <row r="1427" spans="29:47" s="325" customFormat="1" ht="15">
      <c r="AC1427" s="301"/>
      <c r="AD1427" s="301"/>
      <c r="AG1427" s="301"/>
      <c r="AH1427" s="301"/>
      <c r="AK1427" s="301"/>
      <c r="AL1427" s="301"/>
      <c r="AM1427" s="301"/>
      <c r="AP1427" s="301"/>
      <c r="AQ1427" s="301"/>
      <c r="AT1427" s="301"/>
      <c r="AU1427" s="301"/>
    </row>
    <row r="1428" spans="29:47" s="325" customFormat="1" ht="15">
      <c r="AC1428" s="301"/>
      <c r="AD1428" s="301"/>
      <c r="AG1428" s="301"/>
      <c r="AH1428" s="301"/>
      <c r="AK1428" s="301"/>
      <c r="AL1428" s="301"/>
      <c r="AM1428" s="301"/>
      <c r="AP1428" s="301"/>
      <c r="AQ1428" s="301"/>
      <c r="AT1428" s="301"/>
      <c r="AU1428" s="301"/>
    </row>
    <row r="1429" spans="29:47" s="325" customFormat="1" ht="15">
      <c r="AC1429" s="301"/>
      <c r="AD1429" s="301"/>
      <c r="AG1429" s="301"/>
      <c r="AH1429" s="301"/>
      <c r="AK1429" s="301"/>
      <c r="AL1429" s="301"/>
      <c r="AM1429" s="301"/>
      <c r="AP1429" s="301"/>
      <c r="AQ1429" s="301"/>
      <c r="AT1429" s="301"/>
      <c r="AU1429" s="301"/>
    </row>
    <row r="1430" spans="29:47" s="325" customFormat="1" ht="15">
      <c r="AC1430" s="301"/>
      <c r="AD1430" s="301"/>
      <c r="AG1430" s="301"/>
      <c r="AH1430" s="301"/>
      <c r="AK1430" s="301"/>
      <c r="AL1430" s="301"/>
      <c r="AM1430" s="301"/>
      <c r="AP1430" s="301"/>
      <c r="AQ1430" s="301"/>
      <c r="AT1430" s="301"/>
      <c r="AU1430" s="301"/>
    </row>
    <row r="1431" spans="29:47" s="325" customFormat="1" ht="15">
      <c r="AC1431" s="301"/>
      <c r="AD1431" s="301"/>
      <c r="AG1431" s="301"/>
      <c r="AH1431" s="301"/>
      <c r="AK1431" s="301"/>
      <c r="AL1431" s="301"/>
      <c r="AM1431" s="301"/>
      <c r="AP1431" s="301"/>
      <c r="AQ1431" s="301"/>
      <c r="AT1431" s="301"/>
      <c r="AU1431" s="301"/>
    </row>
    <row r="1432" spans="29:47" s="325" customFormat="1" ht="15">
      <c r="AC1432" s="301"/>
      <c r="AD1432" s="301"/>
      <c r="AG1432" s="301"/>
      <c r="AH1432" s="301"/>
      <c r="AK1432" s="301"/>
      <c r="AL1432" s="301"/>
      <c r="AM1432" s="301"/>
      <c r="AP1432" s="301"/>
      <c r="AQ1432" s="301"/>
      <c r="AT1432" s="301"/>
      <c r="AU1432" s="301"/>
    </row>
    <row r="1433" spans="29:47" s="325" customFormat="1" ht="15">
      <c r="AC1433" s="301"/>
      <c r="AD1433" s="301"/>
      <c r="AG1433" s="301"/>
      <c r="AH1433" s="301"/>
      <c r="AK1433" s="301"/>
      <c r="AL1433" s="301"/>
      <c r="AM1433" s="301"/>
      <c r="AP1433" s="301"/>
      <c r="AQ1433" s="301"/>
      <c r="AT1433" s="301"/>
      <c r="AU1433" s="301"/>
    </row>
    <row r="1434" spans="29:47" s="325" customFormat="1" ht="15">
      <c r="AC1434" s="301"/>
      <c r="AD1434" s="301"/>
      <c r="AG1434" s="301"/>
      <c r="AH1434" s="301"/>
      <c r="AK1434" s="301"/>
      <c r="AL1434" s="301"/>
      <c r="AM1434" s="301"/>
      <c r="AP1434" s="301"/>
      <c r="AQ1434" s="301"/>
      <c r="AT1434" s="301"/>
      <c r="AU1434" s="301"/>
    </row>
    <row r="1435" spans="29:47" s="325" customFormat="1" ht="15">
      <c r="AC1435" s="301"/>
      <c r="AD1435" s="301"/>
      <c r="AG1435" s="301"/>
      <c r="AH1435" s="301"/>
      <c r="AK1435" s="301"/>
      <c r="AL1435" s="301"/>
      <c r="AM1435" s="301"/>
      <c r="AP1435" s="301"/>
      <c r="AQ1435" s="301"/>
      <c r="AT1435" s="301"/>
      <c r="AU1435" s="301"/>
    </row>
    <row r="1436" spans="29:47" s="325" customFormat="1" ht="15">
      <c r="AC1436" s="301"/>
      <c r="AD1436" s="301"/>
      <c r="AG1436" s="301"/>
      <c r="AH1436" s="301"/>
      <c r="AK1436" s="301"/>
      <c r="AL1436" s="301"/>
      <c r="AM1436" s="301"/>
      <c r="AP1436" s="301"/>
      <c r="AQ1436" s="301"/>
      <c r="AT1436" s="301"/>
      <c r="AU1436" s="301"/>
    </row>
    <row r="1437" spans="29:47" s="325" customFormat="1" ht="15">
      <c r="AC1437" s="301"/>
      <c r="AD1437" s="301"/>
      <c r="AG1437" s="301"/>
      <c r="AH1437" s="301"/>
      <c r="AK1437" s="301"/>
      <c r="AL1437" s="301"/>
      <c r="AM1437" s="301"/>
      <c r="AP1437" s="301"/>
      <c r="AQ1437" s="301"/>
      <c r="AT1437" s="301"/>
      <c r="AU1437" s="301"/>
    </row>
    <row r="1438" spans="29:47" s="325" customFormat="1" ht="15">
      <c r="AC1438" s="301"/>
      <c r="AD1438" s="301"/>
      <c r="AG1438" s="301"/>
      <c r="AH1438" s="301"/>
      <c r="AK1438" s="301"/>
      <c r="AL1438" s="301"/>
      <c r="AM1438" s="301"/>
      <c r="AP1438" s="301"/>
      <c r="AQ1438" s="301"/>
      <c r="AT1438" s="301"/>
      <c r="AU1438" s="301"/>
    </row>
    <row r="1439" spans="29:47" s="325" customFormat="1" ht="15">
      <c r="AC1439" s="301"/>
      <c r="AD1439" s="301"/>
      <c r="AG1439" s="301"/>
      <c r="AH1439" s="301"/>
      <c r="AK1439" s="301"/>
      <c r="AL1439" s="301"/>
      <c r="AM1439" s="301"/>
      <c r="AP1439" s="301"/>
      <c r="AQ1439" s="301"/>
      <c r="AT1439" s="301"/>
      <c r="AU1439" s="301"/>
    </row>
    <row r="1440" spans="29:47" s="325" customFormat="1" ht="15">
      <c r="AC1440" s="301"/>
      <c r="AD1440" s="301"/>
      <c r="AG1440" s="301"/>
      <c r="AH1440" s="301"/>
      <c r="AK1440" s="301"/>
      <c r="AL1440" s="301"/>
      <c r="AM1440" s="301"/>
      <c r="AP1440" s="301"/>
      <c r="AQ1440" s="301"/>
      <c r="AT1440" s="301"/>
      <c r="AU1440" s="301"/>
    </row>
    <row r="1441" spans="29:47" s="325" customFormat="1" ht="15">
      <c r="AC1441" s="301"/>
      <c r="AD1441" s="301"/>
      <c r="AG1441" s="301"/>
      <c r="AH1441" s="301"/>
      <c r="AK1441" s="301"/>
      <c r="AL1441" s="301"/>
      <c r="AM1441" s="301"/>
      <c r="AP1441" s="301"/>
      <c r="AQ1441" s="301"/>
      <c r="AT1441" s="301"/>
      <c r="AU1441" s="301"/>
    </row>
    <row r="1442" spans="29:47" s="325" customFormat="1" ht="15">
      <c r="AC1442" s="301"/>
      <c r="AD1442" s="301"/>
      <c r="AG1442" s="301"/>
      <c r="AH1442" s="301"/>
      <c r="AK1442" s="301"/>
      <c r="AL1442" s="301"/>
      <c r="AM1442" s="301"/>
      <c r="AP1442" s="301"/>
      <c r="AQ1442" s="301"/>
      <c r="AT1442" s="301"/>
      <c r="AU1442" s="301"/>
    </row>
    <row r="1443" spans="29:47" s="325" customFormat="1" ht="15">
      <c r="AC1443" s="301"/>
      <c r="AD1443" s="301"/>
      <c r="AG1443" s="301"/>
      <c r="AH1443" s="301"/>
      <c r="AK1443" s="301"/>
      <c r="AL1443" s="301"/>
      <c r="AM1443" s="301"/>
      <c r="AP1443" s="301"/>
      <c r="AQ1443" s="301"/>
      <c r="AT1443" s="301"/>
      <c r="AU1443" s="301"/>
    </row>
    <row r="1444" spans="29:47" s="325" customFormat="1" ht="15">
      <c r="AC1444" s="301"/>
      <c r="AD1444" s="301"/>
      <c r="AG1444" s="301"/>
      <c r="AH1444" s="301"/>
      <c r="AK1444" s="301"/>
      <c r="AL1444" s="301"/>
      <c r="AM1444" s="301"/>
      <c r="AP1444" s="301"/>
      <c r="AQ1444" s="301"/>
      <c r="AT1444" s="301"/>
      <c r="AU1444" s="301"/>
    </row>
    <row r="1445" spans="29:47" s="325" customFormat="1" ht="15">
      <c r="AC1445" s="301"/>
      <c r="AD1445" s="301"/>
      <c r="AG1445" s="301"/>
      <c r="AH1445" s="301"/>
      <c r="AK1445" s="301"/>
      <c r="AL1445" s="301"/>
      <c r="AM1445" s="301"/>
      <c r="AP1445" s="301"/>
      <c r="AQ1445" s="301"/>
      <c r="AT1445" s="301"/>
      <c r="AU1445" s="301"/>
    </row>
    <row r="1446" spans="29:47" s="325" customFormat="1" ht="15">
      <c r="AC1446" s="301"/>
      <c r="AD1446" s="301"/>
      <c r="AG1446" s="301"/>
      <c r="AH1446" s="301"/>
      <c r="AK1446" s="301"/>
      <c r="AL1446" s="301"/>
      <c r="AM1446" s="301"/>
      <c r="AP1446" s="301"/>
      <c r="AQ1446" s="301"/>
      <c r="AT1446" s="301"/>
      <c r="AU1446" s="301"/>
    </row>
    <row r="1447" spans="29:47" s="325" customFormat="1" ht="15">
      <c r="AC1447" s="301"/>
      <c r="AD1447" s="301"/>
      <c r="AG1447" s="301"/>
      <c r="AH1447" s="301"/>
      <c r="AK1447" s="301"/>
      <c r="AL1447" s="301"/>
      <c r="AM1447" s="301"/>
      <c r="AP1447" s="301"/>
      <c r="AQ1447" s="301"/>
      <c r="AT1447" s="301"/>
      <c r="AU1447" s="301"/>
    </row>
    <row r="1448" spans="29:47" s="325" customFormat="1" ht="15">
      <c r="AC1448" s="301"/>
      <c r="AD1448" s="301"/>
      <c r="AG1448" s="301"/>
      <c r="AH1448" s="301"/>
      <c r="AK1448" s="301"/>
      <c r="AL1448" s="301"/>
      <c r="AM1448" s="301"/>
      <c r="AP1448" s="301"/>
      <c r="AQ1448" s="301"/>
      <c r="AT1448" s="301"/>
      <c r="AU1448" s="301"/>
    </row>
    <row r="1449" spans="29:47" s="325" customFormat="1" ht="15">
      <c r="AC1449" s="301"/>
      <c r="AD1449" s="301"/>
      <c r="AG1449" s="301"/>
      <c r="AH1449" s="301"/>
      <c r="AK1449" s="301"/>
      <c r="AL1449" s="301"/>
      <c r="AM1449" s="301"/>
      <c r="AP1449" s="301"/>
      <c r="AQ1449" s="301"/>
      <c r="AT1449" s="301"/>
      <c r="AU1449" s="301"/>
    </row>
    <row r="1450" spans="29:47" s="325" customFormat="1" ht="15">
      <c r="AC1450" s="301"/>
      <c r="AD1450" s="301"/>
      <c r="AG1450" s="301"/>
      <c r="AH1450" s="301"/>
      <c r="AK1450" s="301"/>
      <c r="AL1450" s="301"/>
      <c r="AM1450" s="301"/>
      <c r="AP1450" s="301"/>
      <c r="AQ1450" s="301"/>
      <c r="AT1450" s="301"/>
      <c r="AU1450" s="301"/>
    </row>
    <row r="1451" spans="29:47" s="325" customFormat="1" ht="15">
      <c r="AC1451" s="301"/>
      <c r="AD1451" s="301"/>
      <c r="AG1451" s="301"/>
      <c r="AH1451" s="301"/>
      <c r="AK1451" s="301"/>
      <c r="AL1451" s="301"/>
      <c r="AM1451" s="301"/>
      <c r="AP1451" s="301"/>
      <c r="AQ1451" s="301"/>
      <c r="AT1451" s="301"/>
      <c r="AU1451" s="301"/>
    </row>
    <row r="1452" spans="29:47" s="325" customFormat="1" ht="15">
      <c r="AC1452" s="301"/>
      <c r="AD1452" s="301"/>
      <c r="AG1452" s="301"/>
      <c r="AH1452" s="301"/>
      <c r="AK1452" s="301"/>
      <c r="AL1452" s="301"/>
      <c r="AM1452" s="301"/>
      <c r="AP1452" s="301"/>
      <c r="AQ1452" s="301"/>
      <c r="AT1452" s="301"/>
      <c r="AU1452" s="301"/>
    </row>
    <row r="1453" spans="29:47" s="325" customFormat="1" ht="15">
      <c r="AC1453" s="301"/>
      <c r="AD1453" s="301"/>
      <c r="AG1453" s="301"/>
      <c r="AH1453" s="301"/>
      <c r="AK1453" s="301"/>
      <c r="AL1453" s="301"/>
      <c r="AM1453" s="301"/>
      <c r="AP1453" s="301"/>
      <c r="AQ1453" s="301"/>
      <c r="AT1453" s="301"/>
      <c r="AU1453" s="301"/>
    </row>
    <row r="1454" spans="29:47" s="325" customFormat="1" ht="15">
      <c r="AC1454" s="301"/>
      <c r="AD1454" s="301"/>
      <c r="AG1454" s="301"/>
      <c r="AH1454" s="301"/>
      <c r="AK1454" s="301"/>
      <c r="AL1454" s="301"/>
      <c r="AM1454" s="301"/>
      <c r="AP1454" s="301"/>
      <c r="AQ1454" s="301"/>
      <c r="AT1454" s="301"/>
      <c r="AU1454" s="301"/>
    </row>
    <row r="1455" spans="29:47" s="325" customFormat="1" ht="15">
      <c r="AC1455" s="301"/>
      <c r="AD1455" s="301"/>
      <c r="AG1455" s="301"/>
      <c r="AH1455" s="301"/>
      <c r="AK1455" s="301"/>
      <c r="AL1455" s="301"/>
      <c r="AM1455" s="301"/>
      <c r="AP1455" s="301"/>
      <c r="AQ1455" s="301"/>
      <c r="AT1455" s="301"/>
      <c r="AU1455" s="301"/>
    </row>
    <row r="1456" spans="29:47" s="325" customFormat="1" ht="15">
      <c r="AC1456" s="301"/>
      <c r="AD1456" s="301"/>
      <c r="AG1456" s="301"/>
      <c r="AH1456" s="301"/>
      <c r="AK1456" s="301"/>
      <c r="AL1456" s="301"/>
      <c r="AM1456" s="301"/>
      <c r="AP1456" s="301"/>
      <c r="AQ1456" s="301"/>
      <c r="AT1456" s="301"/>
      <c r="AU1456" s="301"/>
    </row>
    <row r="1457" spans="29:47" s="325" customFormat="1" ht="15">
      <c r="AC1457" s="301"/>
      <c r="AD1457" s="301"/>
      <c r="AG1457" s="301"/>
      <c r="AH1457" s="301"/>
      <c r="AK1457" s="301"/>
      <c r="AL1457" s="301"/>
      <c r="AM1457" s="301"/>
      <c r="AP1457" s="301"/>
      <c r="AQ1457" s="301"/>
      <c r="AT1457" s="301"/>
      <c r="AU1457" s="301"/>
    </row>
    <row r="1458" spans="29:47" s="325" customFormat="1" ht="15">
      <c r="AC1458" s="301"/>
      <c r="AD1458" s="301"/>
      <c r="AG1458" s="301"/>
      <c r="AH1458" s="301"/>
      <c r="AK1458" s="301"/>
      <c r="AL1458" s="301"/>
      <c r="AM1458" s="301"/>
      <c r="AP1458" s="301"/>
      <c r="AQ1458" s="301"/>
      <c r="AT1458" s="301"/>
      <c r="AU1458" s="301"/>
    </row>
    <row r="1459" spans="29:47" s="325" customFormat="1" ht="15">
      <c r="AC1459" s="301"/>
      <c r="AD1459" s="301"/>
      <c r="AG1459" s="301"/>
      <c r="AH1459" s="301"/>
      <c r="AK1459" s="301"/>
      <c r="AL1459" s="301"/>
      <c r="AM1459" s="301"/>
      <c r="AP1459" s="301"/>
      <c r="AQ1459" s="301"/>
      <c r="AT1459" s="301"/>
      <c r="AU1459" s="301"/>
    </row>
    <row r="1460" spans="29:47" s="325" customFormat="1" ht="15">
      <c r="AC1460" s="301"/>
      <c r="AD1460" s="301"/>
      <c r="AG1460" s="301"/>
      <c r="AH1460" s="301"/>
      <c r="AK1460" s="301"/>
      <c r="AL1460" s="301"/>
      <c r="AM1460" s="301"/>
      <c r="AP1460" s="301"/>
      <c r="AQ1460" s="301"/>
      <c r="AT1460" s="301"/>
      <c r="AU1460" s="301"/>
    </row>
    <row r="1461" spans="29:47" s="325" customFormat="1" ht="15">
      <c r="AC1461" s="301"/>
      <c r="AD1461" s="301"/>
      <c r="AG1461" s="301"/>
      <c r="AH1461" s="301"/>
      <c r="AK1461" s="301"/>
      <c r="AL1461" s="301"/>
      <c r="AM1461" s="301"/>
      <c r="AP1461" s="301"/>
      <c r="AQ1461" s="301"/>
      <c r="AT1461" s="301"/>
      <c r="AU1461" s="301"/>
    </row>
    <row r="1462" spans="29:47" s="325" customFormat="1" ht="15">
      <c r="AC1462" s="301"/>
      <c r="AD1462" s="301"/>
      <c r="AG1462" s="301"/>
      <c r="AH1462" s="301"/>
      <c r="AK1462" s="301"/>
      <c r="AL1462" s="301"/>
      <c r="AM1462" s="301"/>
      <c r="AP1462" s="301"/>
      <c r="AQ1462" s="301"/>
      <c r="AT1462" s="301"/>
      <c r="AU1462" s="301"/>
    </row>
    <row r="1463" spans="29:47" s="325" customFormat="1" ht="15">
      <c r="AC1463" s="301"/>
      <c r="AD1463" s="301"/>
      <c r="AG1463" s="301"/>
      <c r="AH1463" s="301"/>
      <c r="AK1463" s="301"/>
      <c r="AL1463" s="301"/>
      <c r="AM1463" s="301"/>
      <c r="AP1463" s="301"/>
      <c r="AQ1463" s="301"/>
      <c r="AT1463" s="301"/>
      <c r="AU1463" s="301"/>
    </row>
    <row r="1464" spans="29:47" s="325" customFormat="1" ht="15">
      <c r="AC1464" s="301"/>
      <c r="AD1464" s="301"/>
      <c r="AG1464" s="301"/>
      <c r="AH1464" s="301"/>
      <c r="AK1464" s="301"/>
      <c r="AL1464" s="301"/>
      <c r="AM1464" s="301"/>
      <c r="AP1464" s="301"/>
      <c r="AQ1464" s="301"/>
      <c r="AT1464" s="301"/>
      <c r="AU1464" s="301"/>
    </row>
    <row r="1465" spans="29:47" s="325" customFormat="1" ht="15">
      <c r="AC1465" s="301"/>
      <c r="AD1465" s="301"/>
      <c r="AG1465" s="301"/>
      <c r="AH1465" s="301"/>
      <c r="AK1465" s="301"/>
      <c r="AL1465" s="301"/>
      <c r="AM1465" s="301"/>
      <c r="AP1465" s="301"/>
      <c r="AQ1465" s="301"/>
      <c r="AT1465" s="301"/>
      <c r="AU1465" s="301"/>
    </row>
    <row r="1466" spans="29:47" s="325" customFormat="1" ht="15">
      <c r="AC1466" s="301"/>
      <c r="AD1466" s="301"/>
      <c r="AG1466" s="301"/>
      <c r="AH1466" s="301"/>
      <c r="AK1466" s="301"/>
      <c r="AL1466" s="301"/>
      <c r="AM1466" s="301"/>
      <c r="AP1466" s="301"/>
      <c r="AQ1466" s="301"/>
      <c r="AT1466" s="301"/>
      <c r="AU1466" s="301"/>
    </row>
    <row r="1467" spans="29:47" s="325" customFormat="1" ht="15">
      <c r="AC1467" s="301"/>
      <c r="AD1467" s="301"/>
      <c r="AG1467" s="301"/>
      <c r="AH1467" s="301"/>
      <c r="AK1467" s="301"/>
      <c r="AL1467" s="301"/>
      <c r="AM1467" s="301"/>
      <c r="AP1467" s="301"/>
      <c r="AQ1467" s="301"/>
      <c r="AT1467" s="301"/>
      <c r="AU1467" s="301"/>
    </row>
    <row r="1468" spans="29:47" s="325" customFormat="1" ht="15">
      <c r="AC1468" s="301"/>
      <c r="AD1468" s="301"/>
      <c r="AG1468" s="301"/>
      <c r="AH1468" s="301"/>
      <c r="AK1468" s="301"/>
      <c r="AL1468" s="301"/>
      <c r="AM1468" s="301"/>
      <c r="AP1468" s="301"/>
      <c r="AQ1468" s="301"/>
      <c r="AT1468" s="301"/>
      <c r="AU1468" s="301"/>
    </row>
    <row r="1469" spans="29:47" s="325" customFormat="1" ht="15">
      <c r="AC1469" s="301"/>
      <c r="AD1469" s="301"/>
      <c r="AG1469" s="301"/>
      <c r="AH1469" s="301"/>
      <c r="AK1469" s="301"/>
      <c r="AL1469" s="301"/>
      <c r="AM1469" s="301"/>
      <c r="AP1469" s="301"/>
      <c r="AQ1469" s="301"/>
      <c r="AT1469" s="301"/>
      <c r="AU1469" s="301"/>
    </row>
    <row r="1470" spans="29:47" s="325" customFormat="1" ht="15">
      <c r="AC1470" s="301"/>
      <c r="AD1470" s="301"/>
      <c r="AG1470" s="301"/>
      <c r="AH1470" s="301"/>
      <c r="AK1470" s="301"/>
      <c r="AL1470" s="301"/>
      <c r="AM1470" s="301"/>
      <c r="AP1470" s="301"/>
      <c r="AQ1470" s="301"/>
      <c r="AT1470" s="301"/>
      <c r="AU1470" s="301"/>
    </row>
    <row r="1471" spans="29:47" s="325" customFormat="1" ht="15">
      <c r="AC1471" s="301"/>
      <c r="AD1471" s="301"/>
      <c r="AG1471" s="301"/>
      <c r="AH1471" s="301"/>
      <c r="AK1471" s="301"/>
      <c r="AL1471" s="301"/>
      <c r="AM1471" s="301"/>
      <c r="AP1471" s="301"/>
      <c r="AQ1471" s="301"/>
      <c r="AT1471" s="301"/>
      <c r="AU1471" s="301"/>
    </row>
    <row r="1472" spans="29:47" s="325" customFormat="1" ht="15">
      <c r="AC1472" s="301"/>
      <c r="AD1472" s="301"/>
      <c r="AG1472" s="301"/>
      <c r="AH1472" s="301"/>
      <c r="AK1472" s="301"/>
      <c r="AL1472" s="301"/>
      <c r="AM1472" s="301"/>
      <c r="AP1472" s="301"/>
      <c r="AQ1472" s="301"/>
      <c r="AT1472" s="301"/>
      <c r="AU1472" s="301"/>
    </row>
    <row r="1473" spans="29:47" s="325" customFormat="1" ht="15">
      <c r="AC1473" s="301"/>
      <c r="AD1473" s="301"/>
      <c r="AG1473" s="301"/>
      <c r="AH1473" s="301"/>
      <c r="AK1473" s="301"/>
      <c r="AL1473" s="301"/>
      <c r="AM1473" s="301"/>
      <c r="AP1473" s="301"/>
      <c r="AQ1473" s="301"/>
      <c r="AT1473" s="301"/>
      <c r="AU1473" s="301"/>
    </row>
    <row r="1474" spans="29:47" s="325" customFormat="1" ht="15">
      <c r="AC1474" s="301"/>
      <c r="AD1474" s="301"/>
      <c r="AG1474" s="301"/>
      <c r="AH1474" s="301"/>
      <c r="AK1474" s="301"/>
      <c r="AL1474" s="301"/>
      <c r="AM1474" s="301"/>
      <c r="AP1474" s="301"/>
      <c r="AQ1474" s="301"/>
      <c r="AT1474" s="301"/>
      <c r="AU1474" s="301"/>
    </row>
    <row r="1475" spans="29:47" s="325" customFormat="1" ht="15">
      <c r="AC1475" s="301"/>
      <c r="AD1475" s="301"/>
      <c r="AG1475" s="301"/>
      <c r="AH1475" s="301"/>
      <c r="AK1475" s="301"/>
      <c r="AL1475" s="301"/>
      <c r="AM1475" s="301"/>
      <c r="AP1475" s="301"/>
      <c r="AQ1475" s="301"/>
      <c r="AT1475" s="301"/>
      <c r="AU1475" s="301"/>
    </row>
    <row r="1476" spans="29:47" s="325" customFormat="1" ht="15">
      <c r="AC1476" s="301"/>
      <c r="AD1476" s="301"/>
      <c r="AG1476" s="301"/>
      <c r="AH1476" s="301"/>
      <c r="AK1476" s="301"/>
      <c r="AL1476" s="301"/>
      <c r="AM1476" s="301"/>
      <c r="AP1476" s="301"/>
      <c r="AQ1476" s="301"/>
      <c r="AT1476" s="301"/>
      <c r="AU1476" s="301"/>
    </row>
    <row r="1477" spans="29:47" s="325" customFormat="1" ht="15">
      <c r="AC1477" s="301"/>
      <c r="AD1477" s="301"/>
      <c r="AG1477" s="301"/>
      <c r="AH1477" s="301"/>
      <c r="AK1477" s="301"/>
      <c r="AL1477" s="301"/>
      <c r="AM1477" s="301"/>
      <c r="AP1477" s="301"/>
      <c r="AQ1477" s="301"/>
      <c r="AT1477" s="301"/>
      <c r="AU1477" s="301"/>
    </row>
    <row r="1478" spans="29:47" s="325" customFormat="1" ht="15">
      <c r="AC1478" s="301"/>
      <c r="AD1478" s="301"/>
      <c r="AG1478" s="301"/>
      <c r="AH1478" s="301"/>
      <c r="AK1478" s="301"/>
      <c r="AL1478" s="301"/>
      <c r="AM1478" s="301"/>
      <c r="AP1478" s="301"/>
      <c r="AQ1478" s="301"/>
      <c r="AT1478" s="301"/>
      <c r="AU1478" s="301"/>
    </row>
    <row r="1479" spans="29:47" s="325" customFormat="1" ht="15">
      <c r="AC1479" s="301"/>
      <c r="AD1479" s="301"/>
      <c r="AG1479" s="301"/>
      <c r="AH1479" s="301"/>
      <c r="AK1479" s="301"/>
      <c r="AL1479" s="301"/>
      <c r="AM1479" s="301"/>
      <c r="AP1479" s="301"/>
      <c r="AQ1479" s="301"/>
      <c r="AT1479" s="301"/>
      <c r="AU1479" s="301"/>
    </row>
    <row r="1480" spans="29:47" s="325" customFormat="1" ht="15">
      <c r="AC1480" s="301"/>
      <c r="AD1480" s="301"/>
      <c r="AG1480" s="301"/>
      <c r="AH1480" s="301"/>
      <c r="AK1480" s="301"/>
      <c r="AL1480" s="301"/>
      <c r="AM1480" s="301"/>
      <c r="AP1480" s="301"/>
      <c r="AQ1480" s="301"/>
      <c r="AT1480" s="301"/>
      <c r="AU1480" s="301"/>
    </row>
    <row r="1481" spans="29:47" s="325" customFormat="1" ht="15">
      <c r="AC1481" s="301"/>
      <c r="AD1481" s="301"/>
      <c r="AG1481" s="301"/>
      <c r="AH1481" s="301"/>
      <c r="AK1481" s="301"/>
      <c r="AL1481" s="301"/>
      <c r="AM1481" s="301"/>
      <c r="AP1481" s="301"/>
      <c r="AQ1481" s="301"/>
      <c r="AT1481" s="301"/>
      <c r="AU1481" s="301"/>
    </row>
    <row r="1482" spans="29:47" s="325" customFormat="1" ht="15">
      <c r="AC1482" s="301"/>
      <c r="AD1482" s="301"/>
      <c r="AG1482" s="301"/>
      <c r="AH1482" s="301"/>
      <c r="AK1482" s="301"/>
      <c r="AL1482" s="301"/>
      <c r="AM1482" s="301"/>
      <c r="AP1482" s="301"/>
      <c r="AQ1482" s="301"/>
      <c r="AT1482" s="301"/>
      <c r="AU1482" s="301"/>
    </row>
    <row r="1483" spans="29:47" s="325" customFormat="1" ht="15">
      <c r="AC1483" s="301"/>
      <c r="AD1483" s="301"/>
      <c r="AG1483" s="301"/>
      <c r="AH1483" s="301"/>
      <c r="AK1483" s="301"/>
      <c r="AL1483" s="301"/>
      <c r="AM1483" s="301"/>
      <c r="AP1483" s="301"/>
      <c r="AQ1483" s="301"/>
      <c r="AT1483" s="301"/>
      <c r="AU1483" s="301"/>
    </row>
    <row r="1484" spans="29:47" s="325" customFormat="1" ht="15">
      <c r="AC1484" s="301"/>
      <c r="AD1484" s="301"/>
      <c r="AG1484" s="301"/>
      <c r="AH1484" s="301"/>
      <c r="AK1484" s="301"/>
      <c r="AL1484" s="301"/>
      <c r="AM1484" s="301"/>
      <c r="AP1484" s="301"/>
      <c r="AQ1484" s="301"/>
      <c r="AT1484" s="301"/>
      <c r="AU1484" s="301"/>
    </row>
    <row r="1485" spans="29:47" s="325" customFormat="1" ht="15">
      <c r="AC1485" s="301"/>
      <c r="AD1485" s="301"/>
      <c r="AG1485" s="301"/>
      <c r="AH1485" s="301"/>
      <c r="AK1485" s="301"/>
      <c r="AL1485" s="301"/>
      <c r="AM1485" s="301"/>
      <c r="AP1485" s="301"/>
      <c r="AQ1485" s="301"/>
      <c r="AT1485" s="301"/>
      <c r="AU1485" s="301"/>
    </row>
    <row r="1486" spans="29:47" s="325" customFormat="1" ht="15">
      <c r="AC1486" s="301"/>
      <c r="AD1486" s="301"/>
      <c r="AG1486" s="301"/>
      <c r="AH1486" s="301"/>
      <c r="AK1486" s="301"/>
      <c r="AL1486" s="301"/>
      <c r="AM1486" s="301"/>
      <c r="AP1486" s="301"/>
      <c r="AQ1486" s="301"/>
      <c r="AT1486" s="301"/>
      <c r="AU1486" s="301"/>
    </row>
    <row r="1487" spans="29:47" s="325" customFormat="1" ht="15">
      <c r="AC1487" s="301"/>
      <c r="AD1487" s="301"/>
      <c r="AG1487" s="301"/>
      <c r="AH1487" s="301"/>
      <c r="AK1487" s="301"/>
      <c r="AL1487" s="301"/>
      <c r="AM1487" s="301"/>
      <c r="AP1487" s="301"/>
      <c r="AQ1487" s="301"/>
      <c r="AT1487" s="301"/>
      <c r="AU1487" s="301"/>
    </row>
    <row r="1488" spans="29:47" s="325" customFormat="1" ht="15">
      <c r="AC1488" s="301"/>
      <c r="AD1488" s="301"/>
      <c r="AG1488" s="301"/>
      <c r="AH1488" s="301"/>
      <c r="AK1488" s="301"/>
      <c r="AL1488" s="301"/>
      <c r="AM1488" s="301"/>
      <c r="AP1488" s="301"/>
      <c r="AQ1488" s="301"/>
      <c r="AT1488" s="301"/>
      <c r="AU1488" s="301"/>
    </row>
    <row r="1489" spans="29:47" s="325" customFormat="1" ht="15">
      <c r="AC1489" s="301"/>
      <c r="AD1489" s="301"/>
      <c r="AG1489" s="301"/>
      <c r="AH1489" s="301"/>
      <c r="AK1489" s="301"/>
      <c r="AL1489" s="301"/>
      <c r="AM1489" s="301"/>
      <c r="AP1489" s="301"/>
      <c r="AQ1489" s="301"/>
      <c r="AT1489" s="301"/>
      <c r="AU1489" s="301"/>
    </row>
    <row r="1490" spans="29:47" s="325" customFormat="1" ht="15">
      <c r="AC1490" s="301"/>
      <c r="AD1490" s="301"/>
      <c r="AG1490" s="301"/>
      <c r="AH1490" s="301"/>
      <c r="AK1490" s="301"/>
      <c r="AL1490" s="301"/>
      <c r="AM1490" s="301"/>
      <c r="AP1490" s="301"/>
      <c r="AQ1490" s="301"/>
      <c r="AT1490" s="301"/>
      <c r="AU1490" s="301"/>
    </row>
    <row r="1491" spans="29:47" s="325" customFormat="1" ht="15">
      <c r="AC1491" s="301"/>
      <c r="AD1491" s="301"/>
      <c r="AG1491" s="301"/>
      <c r="AH1491" s="301"/>
      <c r="AK1491" s="301"/>
      <c r="AL1491" s="301"/>
      <c r="AM1491" s="301"/>
      <c r="AP1491" s="301"/>
      <c r="AQ1491" s="301"/>
      <c r="AT1491" s="301"/>
      <c r="AU1491" s="301"/>
    </row>
    <row r="1492" spans="29:47" s="325" customFormat="1" ht="15">
      <c r="AC1492" s="301"/>
      <c r="AD1492" s="301"/>
      <c r="AG1492" s="301"/>
      <c r="AH1492" s="301"/>
      <c r="AK1492" s="301"/>
      <c r="AL1492" s="301"/>
      <c r="AM1492" s="301"/>
      <c r="AP1492" s="301"/>
      <c r="AQ1492" s="301"/>
      <c r="AT1492" s="301"/>
      <c r="AU1492" s="301"/>
    </row>
    <row r="1493" spans="29:47" s="325" customFormat="1" ht="15">
      <c r="AC1493" s="301"/>
      <c r="AD1493" s="301"/>
      <c r="AG1493" s="301"/>
      <c r="AH1493" s="301"/>
      <c r="AK1493" s="301"/>
      <c r="AL1493" s="301"/>
      <c r="AM1493" s="301"/>
      <c r="AP1493" s="301"/>
      <c r="AQ1493" s="301"/>
      <c r="AT1493" s="301"/>
      <c r="AU1493" s="301"/>
    </row>
    <row r="1494" spans="29:47" s="325" customFormat="1" ht="15">
      <c r="AC1494" s="301"/>
      <c r="AD1494" s="301"/>
      <c r="AG1494" s="301"/>
      <c r="AH1494" s="301"/>
      <c r="AK1494" s="301"/>
      <c r="AL1494" s="301"/>
      <c r="AM1494" s="301"/>
      <c r="AP1494" s="301"/>
      <c r="AQ1494" s="301"/>
      <c r="AT1494" s="301"/>
      <c r="AU1494" s="301"/>
    </row>
    <row r="1495" spans="29:47" s="325" customFormat="1" ht="15">
      <c r="AC1495" s="301"/>
      <c r="AD1495" s="301"/>
      <c r="AG1495" s="301"/>
      <c r="AH1495" s="301"/>
      <c r="AK1495" s="301"/>
      <c r="AL1495" s="301"/>
      <c r="AM1495" s="301"/>
      <c r="AP1495" s="301"/>
      <c r="AQ1495" s="301"/>
      <c r="AT1495" s="301"/>
      <c r="AU1495" s="301"/>
    </row>
    <row r="1496" spans="29:47" s="325" customFormat="1" ht="15">
      <c r="AC1496" s="301"/>
      <c r="AD1496" s="301"/>
      <c r="AG1496" s="301"/>
      <c r="AH1496" s="301"/>
      <c r="AK1496" s="301"/>
      <c r="AL1496" s="301"/>
      <c r="AM1496" s="301"/>
      <c r="AP1496" s="301"/>
      <c r="AQ1496" s="301"/>
      <c r="AT1496" s="301"/>
      <c r="AU1496" s="301"/>
    </row>
    <row r="1497" spans="29:47" s="325" customFormat="1" ht="15">
      <c r="AC1497" s="301"/>
      <c r="AD1497" s="301"/>
      <c r="AG1497" s="301"/>
      <c r="AH1497" s="301"/>
      <c r="AK1497" s="301"/>
      <c r="AL1497" s="301"/>
      <c r="AM1497" s="301"/>
      <c r="AP1497" s="301"/>
      <c r="AQ1497" s="301"/>
      <c r="AT1497" s="301"/>
      <c r="AU1497" s="301"/>
    </row>
    <row r="1498" spans="29:47" s="325" customFormat="1" ht="15">
      <c r="AC1498" s="301"/>
      <c r="AD1498" s="301"/>
      <c r="AG1498" s="301"/>
      <c r="AH1498" s="301"/>
      <c r="AK1498" s="301"/>
      <c r="AL1498" s="301"/>
      <c r="AM1498" s="301"/>
      <c r="AP1498" s="301"/>
      <c r="AQ1498" s="301"/>
      <c r="AT1498" s="301"/>
      <c r="AU1498" s="301"/>
    </row>
    <row r="1499" spans="29:47" s="325" customFormat="1" ht="15">
      <c r="AC1499" s="301"/>
      <c r="AD1499" s="301"/>
      <c r="AG1499" s="301"/>
      <c r="AH1499" s="301"/>
      <c r="AK1499" s="301"/>
      <c r="AL1499" s="301"/>
      <c r="AM1499" s="301"/>
      <c r="AP1499" s="301"/>
      <c r="AQ1499" s="301"/>
      <c r="AT1499" s="301"/>
      <c r="AU1499" s="301"/>
    </row>
    <row r="1500" spans="29:47" s="325" customFormat="1" ht="15">
      <c r="AC1500" s="301"/>
      <c r="AD1500" s="301"/>
      <c r="AG1500" s="301"/>
      <c r="AH1500" s="301"/>
      <c r="AK1500" s="301"/>
      <c r="AL1500" s="301"/>
      <c r="AM1500" s="301"/>
      <c r="AP1500" s="301"/>
      <c r="AQ1500" s="301"/>
      <c r="AT1500" s="301"/>
      <c r="AU1500" s="301"/>
    </row>
    <row r="1501" spans="29:47" s="325" customFormat="1" ht="15">
      <c r="AC1501" s="301"/>
      <c r="AD1501" s="301"/>
      <c r="AG1501" s="301"/>
      <c r="AH1501" s="301"/>
      <c r="AK1501" s="301"/>
      <c r="AL1501" s="301"/>
      <c r="AM1501" s="301"/>
      <c r="AP1501" s="301"/>
      <c r="AQ1501" s="301"/>
      <c r="AT1501" s="301"/>
      <c r="AU1501" s="301"/>
    </row>
    <row r="1502" spans="29:47" s="325" customFormat="1" ht="15">
      <c r="AC1502" s="301"/>
      <c r="AD1502" s="301"/>
      <c r="AG1502" s="301"/>
      <c r="AH1502" s="301"/>
      <c r="AK1502" s="301"/>
      <c r="AL1502" s="301"/>
      <c r="AM1502" s="301"/>
      <c r="AP1502" s="301"/>
      <c r="AQ1502" s="301"/>
      <c r="AT1502" s="301"/>
      <c r="AU1502" s="301"/>
    </row>
    <row r="1503" spans="29:47" s="325" customFormat="1" ht="15">
      <c r="AC1503" s="301"/>
      <c r="AD1503" s="301"/>
      <c r="AG1503" s="301"/>
      <c r="AH1503" s="301"/>
      <c r="AK1503" s="301"/>
      <c r="AL1503" s="301"/>
      <c r="AM1503" s="301"/>
      <c r="AP1503" s="301"/>
      <c r="AQ1503" s="301"/>
      <c r="AT1503" s="301"/>
      <c r="AU1503" s="301"/>
    </row>
    <row r="1504" spans="29:47" s="325" customFormat="1" ht="15">
      <c r="AC1504" s="301"/>
      <c r="AD1504" s="301"/>
      <c r="AG1504" s="301"/>
      <c r="AH1504" s="301"/>
      <c r="AK1504" s="301"/>
      <c r="AL1504" s="301"/>
      <c r="AM1504" s="301"/>
      <c r="AP1504" s="301"/>
      <c r="AQ1504" s="301"/>
      <c r="AT1504" s="301"/>
      <c r="AU1504" s="301"/>
    </row>
    <row r="1505" spans="29:47" s="325" customFormat="1" ht="15">
      <c r="AC1505" s="301"/>
      <c r="AD1505" s="301"/>
      <c r="AG1505" s="301"/>
      <c r="AH1505" s="301"/>
      <c r="AK1505" s="301"/>
      <c r="AL1505" s="301"/>
      <c r="AM1505" s="301"/>
      <c r="AP1505" s="301"/>
      <c r="AQ1505" s="301"/>
      <c r="AT1505" s="301"/>
      <c r="AU1505" s="301"/>
    </row>
    <row r="1506" spans="29:47" s="325" customFormat="1" ht="15">
      <c r="AC1506" s="301"/>
      <c r="AD1506" s="301"/>
      <c r="AG1506" s="301"/>
      <c r="AH1506" s="301"/>
      <c r="AK1506" s="301"/>
      <c r="AL1506" s="301"/>
      <c r="AM1506" s="301"/>
      <c r="AP1506" s="301"/>
      <c r="AQ1506" s="301"/>
      <c r="AT1506" s="301"/>
      <c r="AU1506" s="301"/>
    </row>
    <row r="1507" spans="29:47" s="325" customFormat="1" ht="15">
      <c r="AC1507" s="301"/>
      <c r="AD1507" s="301"/>
      <c r="AG1507" s="301"/>
      <c r="AH1507" s="301"/>
      <c r="AK1507" s="301"/>
      <c r="AL1507" s="301"/>
      <c r="AM1507" s="301"/>
      <c r="AP1507" s="301"/>
      <c r="AQ1507" s="301"/>
      <c r="AT1507" s="301"/>
      <c r="AU1507" s="301"/>
    </row>
    <row r="1508" spans="29:47" s="325" customFormat="1" ht="15">
      <c r="AC1508" s="301"/>
      <c r="AD1508" s="301"/>
      <c r="AG1508" s="301"/>
      <c r="AH1508" s="301"/>
      <c r="AK1508" s="301"/>
      <c r="AL1508" s="301"/>
      <c r="AM1508" s="301"/>
      <c r="AP1508" s="301"/>
      <c r="AQ1508" s="301"/>
      <c r="AT1508" s="301"/>
      <c r="AU1508" s="301"/>
    </row>
    <row r="1509" spans="29:47" s="325" customFormat="1" ht="15">
      <c r="AC1509" s="301"/>
      <c r="AD1509" s="301"/>
      <c r="AG1509" s="301"/>
      <c r="AH1509" s="301"/>
      <c r="AK1509" s="301"/>
      <c r="AL1509" s="301"/>
      <c r="AM1509" s="301"/>
      <c r="AP1509" s="301"/>
      <c r="AQ1509" s="301"/>
      <c r="AT1509" s="301"/>
      <c r="AU1509" s="301"/>
    </row>
    <row r="1510" spans="29:47" s="325" customFormat="1" ht="15">
      <c r="AC1510" s="301"/>
      <c r="AD1510" s="301"/>
      <c r="AG1510" s="301"/>
      <c r="AH1510" s="301"/>
      <c r="AK1510" s="301"/>
      <c r="AL1510" s="301"/>
      <c r="AM1510" s="301"/>
      <c r="AP1510" s="301"/>
      <c r="AQ1510" s="301"/>
      <c r="AT1510" s="301"/>
      <c r="AU1510" s="301"/>
    </row>
    <row r="1511" spans="29:47" s="325" customFormat="1" ht="15">
      <c r="AC1511" s="301"/>
      <c r="AD1511" s="301"/>
      <c r="AG1511" s="301"/>
      <c r="AH1511" s="301"/>
      <c r="AK1511" s="301"/>
      <c r="AL1511" s="301"/>
      <c r="AM1511" s="301"/>
      <c r="AP1511" s="301"/>
      <c r="AQ1511" s="301"/>
      <c r="AT1511" s="301"/>
      <c r="AU1511" s="301"/>
    </row>
    <row r="1512" spans="29:47" s="325" customFormat="1" ht="15">
      <c r="AC1512" s="301"/>
      <c r="AD1512" s="301"/>
      <c r="AG1512" s="301"/>
      <c r="AH1512" s="301"/>
      <c r="AK1512" s="301"/>
      <c r="AL1512" s="301"/>
      <c r="AM1512" s="301"/>
      <c r="AP1512" s="301"/>
      <c r="AQ1512" s="301"/>
      <c r="AT1512" s="301"/>
      <c r="AU1512" s="301"/>
    </row>
    <row r="1513" spans="29:47" s="325" customFormat="1" ht="15">
      <c r="AC1513" s="301"/>
      <c r="AD1513" s="301"/>
      <c r="AG1513" s="301"/>
      <c r="AH1513" s="301"/>
      <c r="AK1513" s="301"/>
      <c r="AL1513" s="301"/>
      <c r="AM1513" s="301"/>
      <c r="AP1513" s="301"/>
      <c r="AQ1513" s="301"/>
      <c r="AT1513" s="301"/>
      <c r="AU1513" s="301"/>
    </row>
    <row r="1514" spans="29:47" s="325" customFormat="1" ht="15">
      <c r="AC1514" s="301"/>
      <c r="AD1514" s="301"/>
      <c r="AG1514" s="301"/>
      <c r="AH1514" s="301"/>
      <c r="AK1514" s="301"/>
      <c r="AL1514" s="301"/>
      <c r="AM1514" s="301"/>
      <c r="AP1514" s="301"/>
      <c r="AQ1514" s="301"/>
      <c r="AT1514" s="301"/>
      <c r="AU1514" s="301"/>
    </row>
    <row r="1515" spans="29:47" s="325" customFormat="1" ht="15">
      <c r="AC1515" s="301"/>
      <c r="AD1515" s="301"/>
      <c r="AG1515" s="301"/>
      <c r="AH1515" s="301"/>
      <c r="AK1515" s="301"/>
      <c r="AL1515" s="301"/>
      <c r="AM1515" s="301"/>
      <c r="AP1515" s="301"/>
      <c r="AQ1515" s="301"/>
      <c r="AT1515" s="301"/>
      <c r="AU1515" s="301"/>
    </row>
    <row r="1516" spans="29:47" s="325" customFormat="1" ht="15">
      <c r="AC1516" s="301"/>
      <c r="AD1516" s="301"/>
      <c r="AG1516" s="301"/>
      <c r="AH1516" s="301"/>
      <c r="AK1516" s="301"/>
      <c r="AL1516" s="301"/>
      <c r="AM1516" s="301"/>
      <c r="AP1516" s="301"/>
      <c r="AQ1516" s="301"/>
      <c r="AT1516" s="301"/>
      <c r="AU1516" s="301"/>
    </row>
    <row r="1517" spans="29:47" s="325" customFormat="1" ht="15">
      <c r="AC1517" s="301"/>
      <c r="AD1517" s="301"/>
      <c r="AG1517" s="301"/>
      <c r="AH1517" s="301"/>
      <c r="AK1517" s="301"/>
      <c r="AL1517" s="301"/>
      <c r="AM1517" s="301"/>
      <c r="AP1517" s="301"/>
      <c r="AQ1517" s="301"/>
      <c r="AT1517" s="301"/>
      <c r="AU1517" s="301"/>
    </row>
    <row r="1518" spans="29:47" s="325" customFormat="1" ht="15">
      <c r="AC1518" s="301"/>
      <c r="AD1518" s="301"/>
      <c r="AG1518" s="301"/>
      <c r="AH1518" s="301"/>
      <c r="AK1518" s="301"/>
      <c r="AL1518" s="301"/>
      <c r="AM1518" s="301"/>
      <c r="AP1518" s="301"/>
      <c r="AQ1518" s="301"/>
      <c r="AT1518" s="301"/>
      <c r="AU1518" s="301"/>
    </row>
    <row r="1519" spans="29:47" s="325" customFormat="1" ht="15">
      <c r="AC1519" s="301"/>
      <c r="AD1519" s="301"/>
      <c r="AG1519" s="301"/>
      <c r="AH1519" s="301"/>
      <c r="AK1519" s="301"/>
      <c r="AL1519" s="301"/>
      <c r="AM1519" s="301"/>
      <c r="AP1519" s="301"/>
      <c r="AQ1519" s="301"/>
      <c r="AT1519" s="301"/>
      <c r="AU1519" s="301"/>
    </row>
    <row r="1520" spans="29:47" s="325" customFormat="1" ht="15">
      <c r="AC1520" s="301"/>
      <c r="AD1520" s="301"/>
      <c r="AG1520" s="301"/>
      <c r="AH1520" s="301"/>
      <c r="AK1520" s="301"/>
      <c r="AL1520" s="301"/>
      <c r="AM1520" s="301"/>
      <c r="AP1520" s="301"/>
      <c r="AQ1520" s="301"/>
      <c r="AT1520" s="301"/>
      <c r="AU1520" s="301"/>
    </row>
    <row r="1521" spans="29:47" s="325" customFormat="1" ht="15">
      <c r="AC1521" s="301"/>
      <c r="AD1521" s="301"/>
      <c r="AG1521" s="301"/>
      <c r="AH1521" s="301"/>
      <c r="AK1521" s="301"/>
      <c r="AL1521" s="301"/>
      <c r="AM1521" s="301"/>
      <c r="AP1521" s="301"/>
      <c r="AQ1521" s="301"/>
      <c r="AT1521" s="301"/>
      <c r="AU1521" s="301"/>
    </row>
    <row r="1522" spans="29:47" s="325" customFormat="1" ht="15">
      <c r="AC1522" s="301"/>
      <c r="AD1522" s="301"/>
      <c r="AG1522" s="301"/>
      <c r="AH1522" s="301"/>
      <c r="AK1522" s="301"/>
      <c r="AL1522" s="301"/>
      <c r="AM1522" s="301"/>
      <c r="AP1522" s="301"/>
      <c r="AQ1522" s="301"/>
      <c r="AT1522" s="301"/>
      <c r="AU1522" s="301"/>
    </row>
    <row r="1523" spans="29:47" s="325" customFormat="1" ht="15">
      <c r="AC1523" s="301"/>
      <c r="AD1523" s="301"/>
      <c r="AG1523" s="301"/>
      <c r="AH1523" s="301"/>
      <c r="AK1523" s="301"/>
      <c r="AL1523" s="301"/>
      <c r="AM1523" s="301"/>
      <c r="AP1523" s="301"/>
      <c r="AQ1523" s="301"/>
      <c r="AT1523" s="301"/>
      <c r="AU1523" s="301"/>
    </row>
    <row r="1524" spans="29:47" s="325" customFormat="1" ht="15">
      <c r="AC1524" s="301"/>
      <c r="AD1524" s="301"/>
      <c r="AG1524" s="301"/>
      <c r="AH1524" s="301"/>
      <c r="AK1524" s="301"/>
      <c r="AL1524" s="301"/>
      <c r="AM1524" s="301"/>
      <c r="AP1524" s="301"/>
      <c r="AQ1524" s="301"/>
      <c r="AT1524" s="301"/>
      <c r="AU1524" s="301"/>
    </row>
    <row r="1525" spans="29:47" s="325" customFormat="1" ht="15">
      <c r="AC1525" s="301"/>
      <c r="AD1525" s="301"/>
      <c r="AG1525" s="301"/>
      <c r="AH1525" s="301"/>
      <c r="AK1525" s="301"/>
      <c r="AL1525" s="301"/>
      <c r="AM1525" s="301"/>
      <c r="AP1525" s="301"/>
      <c r="AQ1525" s="301"/>
      <c r="AT1525" s="301"/>
      <c r="AU1525" s="301"/>
    </row>
    <row r="1526" spans="29:47" s="325" customFormat="1" ht="15">
      <c r="AC1526" s="301"/>
      <c r="AD1526" s="301"/>
      <c r="AG1526" s="301"/>
      <c r="AH1526" s="301"/>
      <c r="AK1526" s="301"/>
      <c r="AL1526" s="301"/>
      <c r="AM1526" s="301"/>
      <c r="AP1526" s="301"/>
      <c r="AQ1526" s="301"/>
      <c r="AT1526" s="301"/>
      <c r="AU1526" s="301"/>
    </row>
    <row r="1527" spans="29:47" s="325" customFormat="1" ht="15">
      <c r="AC1527" s="301"/>
      <c r="AD1527" s="301"/>
      <c r="AG1527" s="301"/>
      <c r="AH1527" s="301"/>
      <c r="AK1527" s="301"/>
      <c r="AL1527" s="301"/>
      <c r="AM1527" s="301"/>
      <c r="AP1527" s="301"/>
      <c r="AQ1527" s="301"/>
      <c r="AT1527" s="301"/>
      <c r="AU1527" s="301"/>
    </row>
    <row r="1528" spans="29:47" s="325" customFormat="1" ht="15">
      <c r="AC1528" s="301"/>
      <c r="AD1528" s="301"/>
      <c r="AG1528" s="301"/>
      <c r="AH1528" s="301"/>
      <c r="AK1528" s="301"/>
      <c r="AL1528" s="301"/>
      <c r="AM1528" s="301"/>
      <c r="AP1528" s="301"/>
      <c r="AQ1528" s="301"/>
      <c r="AT1528" s="301"/>
      <c r="AU1528" s="301"/>
    </row>
    <row r="1529" spans="29:47" s="325" customFormat="1" ht="15">
      <c r="AC1529" s="301"/>
      <c r="AD1529" s="301"/>
      <c r="AG1529" s="301"/>
      <c r="AH1529" s="301"/>
      <c r="AK1529" s="301"/>
      <c r="AL1529" s="301"/>
      <c r="AM1529" s="301"/>
      <c r="AP1529" s="301"/>
      <c r="AQ1529" s="301"/>
      <c r="AT1529" s="301"/>
      <c r="AU1529" s="301"/>
    </row>
    <row r="1530" spans="29:47" s="325" customFormat="1" ht="15">
      <c r="AC1530" s="301"/>
      <c r="AD1530" s="301"/>
      <c r="AG1530" s="301"/>
      <c r="AH1530" s="301"/>
      <c r="AK1530" s="301"/>
      <c r="AL1530" s="301"/>
      <c r="AM1530" s="301"/>
      <c r="AP1530" s="301"/>
      <c r="AQ1530" s="301"/>
      <c r="AT1530" s="301"/>
      <c r="AU1530" s="301"/>
    </row>
    <row r="1531" spans="29:47" s="325" customFormat="1" ht="15">
      <c r="AC1531" s="301"/>
      <c r="AD1531" s="301"/>
      <c r="AG1531" s="301"/>
      <c r="AH1531" s="301"/>
      <c r="AK1531" s="301"/>
      <c r="AL1531" s="301"/>
      <c r="AM1531" s="301"/>
      <c r="AP1531" s="301"/>
      <c r="AQ1531" s="301"/>
      <c r="AT1531" s="301"/>
      <c r="AU1531" s="301"/>
    </row>
    <row r="1532" spans="29:47" s="325" customFormat="1" ht="15">
      <c r="AC1532" s="301"/>
      <c r="AD1532" s="301"/>
      <c r="AG1532" s="301"/>
      <c r="AH1532" s="301"/>
      <c r="AK1532" s="301"/>
      <c r="AL1532" s="301"/>
      <c r="AM1532" s="301"/>
      <c r="AP1532" s="301"/>
      <c r="AQ1532" s="301"/>
      <c r="AT1532" s="301"/>
      <c r="AU1532" s="301"/>
    </row>
    <row r="1533" spans="29:47" s="325" customFormat="1" ht="15">
      <c r="AC1533" s="301"/>
      <c r="AD1533" s="301"/>
      <c r="AG1533" s="301"/>
      <c r="AH1533" s="301"/>
      <c r="AK1533" s="301"/>
      <c r="AL1533" s="301"/>
      <c r="AM1533" s="301"/>
      <c r="AP1533" s="301"/>
      <c r="AQ1533" s="301"/>
      <c r="AT1533" s="301"/>
      <c r="AU1533" s="301"/>
    </row>
    <row r="1534" spans="29:47" s="325" customFormat="1" ht="15">
      <c r="AC1534" s="301"/>
      <c r="AD1534" s="301"/>
      <c r="AG1534" s="301"/>
      <c r="AH1534" s="301"/>
      <c r="AK1534" s="301"/>
      <c r="AL1534" s="301"/>
      <c r="AM1534" s="301"/>
      <c r="AP1534" s="301"/>
      <c r="AQ1534" s="301"/>
      <c r="AT1534" s="301"/>
      <c r="AU1534" s="301"/>
    </row>
    <row r="1535" spans="29:47" s="325" customFormat="1" ht="15">
      <c r="AC1535" s="301"/>
      <c r="AD1535" s="301"/>
      <c r="AG1535" s="301"/>
      <c r="AH1535" s="301"/>
      <c r="AK1535" s="301"/>
      <c r="AL1535" s="301"/>
      <c r="AM1535" s="301"/>
      <c r="AP1535" s="301"/>
      <c r="AQ1535" s="301"/>
      <c r="AT1535" s="301"/>
      <c r="AU1535" s="301"/>
    </row>
    <row r="1536" spans="29:47" s="325" customFormat="1" ht="15">
      <c r="AC1536" s="301"/>
      <c r="AD1536" s="301"/>
      <c r="AG1536" s="301"/>
      <c r="AH1536" s="301"/>
      <c r="AK1536" s="301"/>
      <c r="AL1536" s="301"/>
      <c r="AM1536" s="301"/>
      <c r="AP1536" s="301"/>
      <c r="AQ1536" s="301"/>
      <c r="AT1536" s="301"/>
      <c r="AU1536" s="301"/>
    </row>
    <row r="1537" spans="29:47" s="325" customFormat="1" ht="15">
      <c r="AC1537" s="301"/>
      <c r="AD1537" s="301"/>
      <c r="AG1537" s="301"/>
      <c r="AH1537" s="301"/>
      <c r="AK1537" s="301"/>
      <c r="AL1537" s="301"/>
      <c r="AM1537" s="301"/>
      <c r="AP1537" s="301"/>
      <c r="AQ1537" s="301"/>
      <c r="AT1537" s="301"/>
      <c r="AU1537" s="301"/>
    </row>
    <row r="1538" spans="29:47" s="325" customFormat="1" ht="15">
      <c r="AC1538" s="301"/>
      <c r="AD1538" s="301"/>
      <c r="AG1538" s="301"/>
      <c r="AH1538" s="301"/>
      <c r="AK1538" s="301"/>
      <c r="AL1538" s="301"/>
      <c r="AM1538" s="301"/>
      <c r="AP1538" s="301"/>
      <c r="AQ1538" s="301"/>
      <c r="AT1538" s="301"/>
      <c r="AU1538" s="301"/>
    </row>
    <row r="1539" spans="29:47" s="325" customFormat="1" ht="15">
      <c r="AC1539" s="301"/>
      <c r="AD1539" s="301"/>
      <c r="AG1539" s="301"/>
      <c r="AH1539" s="301"/>
      <c r="AK1539" s="301"/>
      <c r="AL1539" s="301"/>
      <c r="AM1539" s="301"/>
      <c r="AP1539" s="301"/>
      <c r="AQ1539" s="301"/>
      <c r="AT1539" s="301"/>
      <c r="AU1539" s="301"/>
    </row>
    <row r="1540" spans="29:47" s="325" customFormat="1" ht="15">
      <c r="AC1540" s="301"/>
      <c r="AD1540" s="301"/>
      <c r="AG1540" s="301"/>
      <c r="AH1540" s="301"/>
      <c r="AK1540" s="301"/>
      <c r="AL1540" s="301"/>
      <c r="AM1540" s="301"/>
      <c r="AP1540" s="301"/>
      <c r="AQ1540" s="301"/>
      <c r="AT1540" s="301"/>
      <c r="AU1540" s="301"/>
    </row>
    <row r="1541" spans="29:47" s="325" customFormat="1" ht="15">
      <c r="AC1541" s="301"/>
      <c r="AD1541" s="301"/>
      <c r="AG1541" s="301"/>
      <c r="AH1541" s="301"/>
      <c r="AK1541" s="301"/>
      <c r="AL1541" s="301"/>
      <c r="AM1541" s="301"/>
      <c r="AP1541" s="301"/>
      <c r="AQ1541" s="301"/>
      <c r="AT1541" s="301"/>
      <c r="AU1541" s="301"/>
    </row>
    <row r="1542" spans="29:47" s="325" customFormat="1" ht="15">
      <c r="AC1542" s="301"/>
      <c r="AD1542" s="301"/>
      <c r="AG1542" s="301"/>
      <c r="AH1542" s="301"/>
      <c r="AK1542" s="301"/>
      <c r="AL1542" s="301"/>
      <c r="AM1542" s="301"/>
      <c r="AP1542" s="301"/>
      <c r="AQ1542" s="301"/>
      <c r="AT1542" s="301"/>
      <c r="AU1542" s="301"/>
    </row>
    <row r="1543" spans="29:47" s="325" customFormat="1" ht="15">
      <c r="AC1543" s="301"/>
      <c r="AD1543" s="301"/>
      <c r="AG1543" s="301"/>
      <c r="AH1543" s="301"/>
      <c r="AK1543" s="301"/>
      <c r="AL1543" s="301"/>
      <c r="AM1543" s="301"/>
      <c r="AP1543" s="301"/>
      <c r="AQ1543" s="301"/>
      <c r="AT1543" s="301"/>
      <c r="AU1543" s="301"/>
    </row>
    <row r="1544" spans="29:47" s="325" customFormat="1" ht="15">
      <c r="AC1544" s="301"/>
      <c r="AD1544" s="301"/>
      <c r="AG1544" s="301"/>
      <c r="AH1544" s="301"/>
      <c r="AK1544" s="301"/>
      <c r="AL1544" s="301"/>
      <c r="AM1544" s="301"/>
      <c r="AP1544" s="301"/>
      <c r="AQ1544" s="301"/>
      <c r="AT1544" s="301"/>
      <c r="AU1544" s="301"/>
    </row>
    <row r="1545" spans="29:47" s="325" customFormat="1" ht="15">
      <c r="AC1545" s="301"/>
      <c r="AD1545" s="301"/>
      <c r="AG1545" s="301"/>
      <c r="AH1545" s="301"/>
      <c r="AK1545" s="301"/>
      <c r="AL1545" s="301"/>
      <c r="AM1545" s="301"/>
      <c r="AP1545" s="301"/>
      <c r="AQ1545" s="301"/>
      <c r="AT1545" s="301"/>
      <c r="AU1545" s="301"/>
    </row>
    <row r="1546" spans="29:47" s="325" customFormat="1" ht="15">
      <c r="AC1546" s="301"/>
      <c r="AD1546" s="301"/>
      <c r="AG1546" s="301"/>
      <c r="AH1546" s="301"/>
      <c r="AK1546" s="301"/>
      <c r="AL1546" s="301"/>
      <c r="AM1546" s="301"/>
      <c r="AP1546" s="301"/>
      <c r="AQ1546" s="301"/>
      <c r="AT1546" s="301"/>
      <c r="AU1546" s="301"/>
    </row>
    <row r="1547" spans="29:47" s="325" customFormat="1" ht="15">
      <c r="AC1547" s="301"/>
      <c r="AD1547" s="301"/>
      <c r="AG1547" s="301"/>
      <c r="AH1547" s="301"/>
      <c r="AK1547" s="301"/>
      <c r="AL1547" s="301"/>
      <c r="AM1547" s="301"/>
      <c r="AP1547" s="301"/>
      <c r="AQ1547" s="301"/>
      <c r="AT1547" s="301"/>
      <c r="AU1547" s="301"/>
    </row>
    <row r="1548" spans="29:47" s="325" customFormat="1" ht="15">
      <c r="AC1548" s="301"/>
      <c r="AD1548" s="301"/>
      <c r="AG1548" s="301"/>
      <c r="AH1548" s="301"/>
      <c r="AK1548" s="301"/>
      <c r="AL1548" s="301"/>
      <c r="AM1548" s="301"/>
      <c r="AP1548" s="301"/>
      <c r="AQ1548" s="301"/>
      <c r="AT1548" s="301"/>
      <c r="AU1548" s="301"/>
    </row>
    <row r="1549" spans="29:47" s="325" customFormat="1" ht="15">
      <c r="AC1549" s="301"/>
      <c r="AD1549" s="301"/>
      <c r="AG1549" s="301"/>
      <c r="AH1549" s="301"/>
      <c r="AK1549" s="301"/>
      <c r="AL1549" s="301"/>
      <c r="AM1549" s="301"/>
      <c r="AP1549" s="301"/>
      <c r="AQ1549" s="301"/>
      <c r="AT1549" s="301"/>
      <c r="AU1549" s="301"/>
    </row>
    <row r="1550" spans="29:47" s="325" customFormat="1" ht="15">
      <c r="AC1550" s="301"/>
      <c r="AD1550" s="301"/>
      <c r="AG1550" s="301"/>
      <c r="AH1550" s="301"/>
      <c r="AK1550" s="301"/>
      <c r="AL1550" s="301"/>
      <c r="AM1550" s="301"/>
      <c r="AP1550" s="301"/>
      <c r="AQ1550" s="301"/>
      <c r="AT1550" s="301"/>
      <c r="AU1550" s="301"/>
    </row>
    <row r="1551" spans="29:47" s="325" customFormat="1" ht="15">
      <c r="AC1551" s="301"/>
      <c r="AD1551" s="301"/>
      <c r="AG1551" s="301"/>
      <c r="AH1551" s="301"/>
      <c r="AK1551" s="301"/>
      <c r="AL1551" s="301"/>
      <c r="AM1551" s="301"/>
      <c r="AP1551" s="301"/>
      <c r="AQ1551" s="301"/>
      <c r="AT1551" s="301"/>
      <c r="AU1551" s="301"/>
    </row>
    <row r="1552" spans="29:47" s="325" customFormat="1" ht="15">
      <c r="AC1552" s="301"/>
      <c r="AD1552" s="301"/>
      <c r="AG1552" s="301"/>
      <c r="AH1552" s="301"/>
      <c r="AK1552" s="301"/>
      <c r="AL1552" s="301"/>
      <c r="AM1552" s="301"/>
      <c r="AP1552" s="301"/>
      <c r="AQ1552" s="301"/>
      <c r="AT1552" s="301"/>
      <c r="AU1552" s="301"/>
    </row>
    <row r="1553" spans="29:47" s="325" customFormat="1" ht="15">
      <c r="AC1553" s="301"/>
      <c r="AD1553" s="301"/>
      <c r="AG1553" s="301"/>
      <c r="AH1553" s="301"/>
      <c r="AK1553" s="301"/>
      <c r="AL1553" s="301"/>
      <c r="AM1553" s="301"/>
      <c r="AP1553" s="301"/>
      <c r="AQ1553" s="301"/>
      <c r="AT1553" s="301"/>
      <c r="AU1553" s="301"/>
    </row>
    <row r="1554" spans="29:47" s="325" customFormat="1" ht="15">
      <c r="AC1554" s="301"/>
      <c r="AD1554" s="301"/>
      <c r="AG1554" s="301"/>
      <c r="AH1554" s="301"/>
      <c r="AK1554" s="301"/>
      <c r="AL1554" s="301"/>
      <c r="AM1554" s="301"/>
      <c r="AP1554" s="301"/>
      <c r="AQ1554" s="301"/>
      <c r="AT1554" s="301"/>
      <c r="AU1554" s="301"/>
    </row>
    <row r="1555" spans="29:47" s="325" customFormat="1" ht="15">
      <c r="AC1555" s="301"/>
      <c r="AD1555" s="301"/>
      <c r="AG1555" s="301"/>
      <c r="AH1555" s="301"/>
      <c r="AK1555" s="301"/>
      <c r="AL1555" s="301"/>
      <c r="AM1555" s="301"/>
      <c r="AP1555" s="301"/>
      <c r="AQ1555" s="301"/>
      <c r="AT1555" s="301"/>
      <c r="AU1555" s="301"/>
    </row>
    <row r="1556" spans="29:47" s="325" customFormat="1" ht="15">
      <c r="AC1556" s="301"/>
      <c r="AD1556" s="301"/>
      <c r="AG1556" s="301"/>
      <c r="AH1556" s="301"/>
      <c r="AK1556" s="301"/>
      <c r="AL1556" s="301"/>
      <c r="AM1556" s="301"/>
      <c r="AP1556" s="301"/>
      <c r="AQ1556" s="301"/>
      <c r="AT1556" s="301"/>
      <c r="AU1556" s="301"/>
    </row>
    <row r="1557" spans="29:47" s="325" customFormat="1" ht="15">
      <c r="AC1557" s="301"/>
      <c r="AD1557" s="301"/>
      <c r="AG1557" s="301"/>
      <c r="AH1557" s="301"/>
      <c r="AK1557" s="301"/>
      <c r="AL1557" s="301"/>
      <c r="AM1557" s="301"/>
      <c r="AP1557" s="301"/>
      <c r="AQ1557" s="301"/>
      <c r="AT1557" s="301"/>
      <c r="AU1557" s="301"/>
    </row>
    <row r="1558" spans="29:47" s="325" customFormat="1" ht="15">
      <c r="AC1558" s="301"/>
      <c r="AD1558" s="301"/>
      <c r="AG1558" s="301"/>
      <c r="AH1558" s="301"/>
      <c r="AK1558" s="301"/>
      <c r="AL1558" s="301"/>
      <c r="AM1558" s="301"/>
      <c r="AP1558" s="301"/>
      <c r="AQ1558" s="301"/>
      <c r="AT1558" s="301"/>
      <c r="AU1558" s="301"/>
    </row>
    <row r="1559" spans="29:47" s="325" customFormat="1" ht="15">
      <c r="AC1559" s="301"/>
      <c r="AD1559" s="301"/>
      <c r="AG1559" s="301"/>
      <c r="AH1559" s="301"/>
      <c r="AK1559" s="301"/>
      <c r="AL1559" s="301"/>
      <c r="AM1559" s="301"/>
      <c r="AP1559" s="301"/>
      <c r="AQ1559" s="301"/>
      <c r="AT1559" s="301"/>
      <c r="AU1559" s="301"/>
    </row>
    <row r="1560" spans="29:47" s="325" customFormat="1" ht="15">
      <c r="AC1560" s="301"/>
      <c r="AD1560" s="301"/>
      <c r="AG1560" s="301"/>
      <c r="AH1560" s="301"/>
      <c r="AK1560" s="301"/>
      <c r="AL1560" s="301"/>
      <c r="AM1560" s="301"/>
      <c r="AP1560" s="301"/>
      <c r="AQ1560" s="301"/>
      <c r="AT1560" s="301"/>
      <c r="AU1560" s="301"/>
    </row>
    <row r="1561" spans="29:47" s="325" customFormat="1" ht="15">
      <c r="AC1561" s="301"/>
      <c r="AD1561" s="301"/>
      <c r="AG1561" s="301"/>
      <c r="AH1561" s="301"/>
      <c r="AK1561" s="301"/>
      <c r="AL1561" s="301"/>
      <c r="AM1561" s="301"/>
      <c r="AP1561" s="301"/>
      <c r="AQ1561" s="301"/>
      <c r="AT1561" s="301"/>
      <c r="AU1561" s="301"/>
    </row>
    <row r="1562" spans="29:47" s="325" customFormat="1" ht="15">
      <c r="AC1562" s="301"/>
      <c r="AD1562" s="301"/>
      <c r="AG1562" s="301"/>
      <c r="AH1562" s="301"/>
      <c r="AK1562" s="301"/>
      <c r="AL1562" s="301"/>
      <c r="AM1562" s="301"/>
      <c r="AP1562" s="301"/>
      <c r="AQ1562" s="301"/>
      <c r="AT1562" s="301"/>
      <c r="AU1562" s="301"/>
    </row>
    <row r="1563" spans="29:47" s="325" customFormat="1" ht="15">
      <c r="AC1563" s="301"/>
      <c r="AD1563" s="301"/>
      <c r="AG1563" s="301"/>
      <c r="AH1563" s="301"/>
      <c r="AK1563" s="301"/>
      <c r="AL1563" s="301"/>
      <c r="AM1563" s="301"/>
      <c r="AP1563" s="301"/>
      <c r="AQ1563" s="301"/>
      <c r="AT1563" s="301"/>
      <c r="AU1563" s="301"/>
    </row>
    <row r="1564" spans="29:47" s="325" customFormat="1" ht="15">
      <c r="AC1564" s="301"/>
      <c r="AD1564" s="301"/>
      <c r="AG1564" s="301"/>
      <c r="AH1564" s="301"/>
      <c r="AK1564" s="301"/>
      <c r="AL1564" s="301"/>
      <c r="AM1564" s="301"/>
      <c r="AP1564" s="301"/>
      <c r="AQ1564" s="301"/>
      <c r="AT1564" s="301"/>
      <c r="AU1564" s="301"/>
    </row>
    <row r="1565" spans="29:47" s="325" customFormat="1" ht="15">
      <c r="AC1565" s="301"/>
      <c r="AD1565" s="301"/>
      <c r="AG1565" s="301"/>
      <c r="AH1565" s="301"/>
      <c r="AK1565" s="301"/>
      <c r="AL1565" s="301"/>
      <c r="AM1565" s="301"/>
      <c r="AP1565" s="301"/>
      <c r="AQ1565" s="301"/>
      <c r="AT1565" s="301"/>
      <c r="AU1565" s="301"/>
    </row>
    <row r="1566" spans="29:47" s="325" customFormat="1" ht="15">
      <c r="AC1566" s="301"/>
      <c r="AD1566" s="301"/>
      <c r="AG1566" s="301"/>
      <c r="AH1566" s="301"/>
      <c r="AK1566" s="301"/>
      <c r="AL1566" s="301"/>
      <c r="AM1566" s="301"/>
      <c r="AP1566" s="301"/>
      <c r="AQ1566" s="301"/>
      <c r="AT1566" s="301"/>
      <c r="AU1566" s="301"/>
    </row>
    <row r="1567" spans="29:47" s="325" customFormat="1" ht="15">
      <c r="AC1567" s="301"/>
      <c r="AD1567" s="301"/>
      <c r="AG1567" s="301"/>
      <c r="AH1567" s="301"/>
      <c r="AK1567" s="301"/>
      <c r="AL1567" s="301"/>
      <c r="AM1567" s="301"/>
      <c r="AP1567" s="301"/>
      <c r="AQ1567" s="301"/>
      <c r="AT1567" s="301"/>
      <c r="AU1567" s="301"/>
    </row>
    <row r="1568" spans="29:47" s="325" customFormat="1" ht="15">
      <c r="AC1568" s="301"/>
      <c r="AD1568" s="301"/>
      <c r="AG1568" s="301"/>
      <c r="AH1568" s="301"/>
      <c r="AK1568" s="301"/>
      <c r="AL1568" s="301"/>
      <c r="AM1568" s="301"/>
      <c r="AP1568" s="301"/>
      <c r="AQ1568" s="301"/>
      <c r="AT1568" s="301"/>
      <c r="AU1568" s="301"/>
    </row>
    <row r="1569" spans="29:47" s="325" customFormat="1" ht="15">
      <c r="AC1569" s="301"/>
      <c r="AD1569" s="301"/>
      <c r="AG1569" s="301"/>
      <c r="AH1569" s="301"/>
      <c r="AK1569" s="301"/>
      <c r="AL1569" s="301"/>
      <c r="AM1569" s="301"/>
      <c r="AP1569" s="301"/>
      <c r="AQ1569" s="301"/>
      <c r="AT1569" s="301"/>
      <c r="AU1569" s="301"/>
    </row>
    <row r="1570" spans="29:47" s="325" customFormat="1" ht="15">
      <c r="AC1570" s="301"/>
      <c r="AD1570" s="301"/>
      <c r="AG1570" s="301"/>
      <c r="AH1570" s="301"/>
      <c r="AK1570" s="301"/>
      <c r="AL1570" s="301"/>
      <c r="AM1570" s="301"/>
      <c r="AP1570" s="301"/>
      <c r="AQ1570" s="301"/>
      <c r="AT1570" s="301"/>
      <c r="AU1570" s="301"/>
    </row>
    <row r="1571" spans="29:47" s="325" customFormat="1" ht="15">
      <c r="AC1571" s="301"/>
      <c r="AD1571" s="301"/>
      <c r="AG1571" s="301"/>
      <c r="AH1571" s="301"/>
      <c r="AK1571" s="301"/>
      <c r="AL1571" s="301"/>
      <c r="AM1571" s="301"/>
      <c r="AP1571" s="301"/>
      <c r="AQ1571" s="301"/>
      <c r="AT1571" s="301"/>
      <c r="AU1571" s="301"/>
    </row>
    <row r="1572" spans="29:47" s="325" customFormat="1" ht="15">
      <c r="AC1572" s="301"/>
      <c r="AD1572" s="301"/>
      <c r="AG1572" s="301"/>
      <c r="AH1572" s="301"/>
      <c r="AK1572" s="301"/>
      <c r="AL1572" s="301"/>
      <c r="AM1572" s="301"/>
      <c r="AP1572" s="301"/>
      <c r="AQ1572" s="301"/>
      <c r="AT1572" s="301"/>
      <c r="AU1572" s="301"/>
    </row>
    <row r="1573" spans="29:47" s="325" customFormat="1" ht="15">
      <c r="AC1573" s="301"/>
      <c r="AD1573" s="301"/>
      <c r="AG1573" s="301"/>
      <c r="AH1573" s="301"/>
      <c r="AK1573" s="301"/>
      <c r="AL1573" s="301"/>
      <c r="AM1573" s="301"/>
      <c r="AP1573" s="301"/>
      <c r="AQ1573" s="301"/>
      <c r="AT1573" s="301"/>
      <c r="AU1573" s="301"/>
    </row>
    <row r="1574" spans="29:47" s="325" customFormat="1" ht="15">
      <c r="AC1574" s="301"/>
      <c r="AD1574" s="301"/>
      <c r="AG1574" s="301"/>
      <c r="AH1574" s="301"/>
      <c r="AK1574" s="301"/>
      <c r="AL1574" s="301"/>
      <c r="AM1574" s="301"/>
      <c r="AP1574" s="301"/>
      <c r="AQ1574" s="301"/>
      <c r="AT1574" s="301"/>
      <c r="AU1574" s="301"/>
    </row>
    <row r="1575" spans="29:47" s="325" customFormat="1" ht="15">
      <c r="AC1575" s="301"/>
      <c r="AD1575" s="301"/>
      <c r="AG1575" s="301"/>
      <c r="AH1575" s="301"/>
      <c r="AK1575" s="301"/>
      <c r="AL1575" s="301"/>
      <c r="AM1575" s="301"/>
      <c r="AP1575" s="301"/>
      <c r="AQ1575" s="301"/>
      <c r="AT1575" s="301"/>
      <c r="AU1575" s="301"/>
    </row>
    <row r="1576" spans="29:47" s="325" customFormat="1" ht="15">
      <c r="AC1576" s="301"/>
      <c r="AD1576" s="301"/>
      <c r="AG1576" s="301"/>
      <c r="AH1576" s="301"/>
      <c r="AK1576" s="301"/>
      <c r="AL1576" s="301"/>
      <c r="AM1576" s="301"/>
      <c r="AP1576" s="301"/>
      <c r="AQ1576" s="301"/>
      <c r="AT1576" s="301"/>
      <c r="AU1576" s="301"/>
    </row>
    <row r="1577" spans="29:47" s="325" customFormat="1" ht="15">
      <c r="AC1577" s="301"/>
      <c r="AD1577" s="301"/>
      <c r="AG1577" s="301"/>
      <c r="AH1577" s="301"/>
      <c r="AK1577" s="301"/>
      <c r="AL1577" s="301"/>
      <c r="AM1577" s="301"/>
      <c r="AP1577" s="301"/>
      <c r="AQ1577" s="301"/>
      <c r="AT1577" s="301"/>
      <c r="AU1577" s="301"/>
    </row>
    <row r="1578" spans="29:47" s="325" customFormat="1" ht="15">
      <c r="AC1578" s="301"/>
      <c r="AD1578" s="301"/>
      <c r="AG1578" s="301"/>
      <c r="AH1578" s="301"/>
      <c r="AK1578" s="301"/>
      <c r="AL1578" s="301"/>
      <c r="AM1578" s="301"/>
      <c r="AP1578" s="301"/>
      <c r="AQ1578" s="301"/>
      <c r="AT1578" s="301"/>
      <c r="AU1578" s="301"/>
    </row>
    <row r="1579" spans="29:47" s="325" customFormat="1" ht="15">
      <c r="AC1579" s="301"/>
      <c r="AD1579" s="301"/>
      <c r="AG1579" s="301"/>
      <c r="AH1579" s="301"/>
      <c r="AK1579" s="301"/>
      <c r="AL1579" s="301"/>
      <c r="AM1579" s="301"/>
      <c r="AP1579" s="301"/>
      <c r="AQ1579" s="301"/>
      <c r="AT1579" s="301"/>
      <c r="AU1579" s="301"/>
    </row>
    <row r="1580" spans="29:47" s="325" customFormat="1" ht="15">
      <c r="AC1580" s="301"/>
      <c r="AD1580" s="301"/>
      <c r="AG1580" s="301"/>
      <c r="AH1580" s="301"/>
      <c r="AK1580" s="301"/>
      <c r="AL1580" s="301"/>
      <c r="AM1580" s="301"/>
      <c r="AP1580" s="301"/>
      <c r="AQ1580" s="301"/>
      <c r="AT1580" s="301"/>
      <c r="AU1580" s="301"/>
    </row>
    <row r="1581" spans="29:47" s="325" customFormat="1" ht="15">
      <c r="AC1581" s="301"/>
      <c r="AD1581" s="301"/>
      <c r="AG1581" s="301"/>
      <c r="AH1581" s="301"/>
      <c r="AK1581" s="301"/>
      <c r="AL1581" s="301"/>
      <c r="AM1581" s="301"/>
      <c r="AP1581" s="301"/>
      <c r="AQ1581" s="301"/>
      <c r="AT1581" s="301"/>
      <c r="AU1581" s="301"/>
    </row>
    <row r="1582" spans="29:47" s="325" customFormat="1" ht="15">
      <c r="AC1582" s="301"/>
      <c r="AD1582" s="301"/>
      <c r="AG1582" s="301"/>
      <c r="AH1582" s="301"/>
      <c r="AK1582" s="301"/>
      <c r="AL1582" s="301"/>
      <c r="AM1582" s="301"/>
      <c r="AP1582" s="301"/>
      <c r="AQ1582" s="301"/>
      <c r="AT1582" s="301"/>
      <c r="AU1582" s="301"/>
    </row>
    <row r="1583" spans="29:47" s="325" customFormat="1" ht="15">
      <c r="AC1583" s="301"/>
      <c r="AD1583" s="301"/>
      <c r="AG1583" s="301"/>
      <c r="AH1583" s="301"/>
      <c r="AK1583" s="301"/>
      <c r="AL1583" s="301"/>
      <c r="AM1583" s="301"/>
      <c r="AP1583" s="301"/>
      <c r="AQ1583" s="301"/>
      <c r="AT1583" s="301"/>
      <c r="AU1583" s="301"/>
    </row>
    <row r="1584" spans="29:47" s="325" customFormat="1" ht="15">
      <c r="AC1584" s="301"/>
      <c r="AD1584" s="301"/>
      <c r="AG1584" s="301"/>
      <c r="AH1584" s="301"/>
      <c r="AK1584" s="301"/>
      <c r="AL1584" s="301"/>
      <c r="AM1584" s="301"/>
      <c r="AP1584" s="301"/>
      <c r="AQ1584" s="301"/>
      <c r="AT1584" s="301"/>
      <c r="AU1584" s="301"/>
    </row>
    <row r="1585" spans="29:47" s="325" customFormat="1" ht="15">
      <c r="AC1585" s="301"/>
      <c r="AD1585" s="301"/>
      <c r="AG1585" s="301"/>
      <c r="AH1585" s="301"/>
      <c r="AK1585" s="301"/>
      <c r="AL1585" s="301"/>
      <c r="AM1585" s="301"/>
      <c r="AP1585" s="301"/>
      <c r="AQ1585" s="301"/>
      <c r="AT1585" s="301"/>
      <c r="AU1585" s="301"/>
    </row>
    <row r="1586" spans="29:47" s="325" customFormat="1" ht="15">
      <c r="AC1586" s="301"/>
      <c r="AD1586" s="301"/>
      <c r="AG1586" s="301"/>
      <c r="AH1586" s="301"/>
      <c r="AK1586" s="301"/>
      <c r="AL1586" s="301"/>
      <c r="AM1586" s="301"/>
      <c r="AP1586" s="301"/>
      <c r="AQ1586" s="301"/>
      <c r="AT1586" s="301"/>
      <c r="AU1586" s="301"/>
    </row>
    <row r="1587" spans="29:47" s="325" customFormat="1" ht="15">
      <c r="AC1587" s="301"/>
      <c r="AD1587" s="301"/>
      <c r="AG1587" s="301"/>
      <c r="AH1587" s="301"/>
      <c r="AK1587" s="301"/>
      <c r="AL1587" s="301"/>
      <c r="AM1587" s="301"/>
      <c r="AP1587" s="301"/>
      <c r="AQ1587" s="301"/>
      <c r="AT1587" s="301"/>
      <c r="AU1587" s="301"/>
    </row>
    <row r="1588" spans="29:47" s="325" customFormat="1" ht="15">
      <c r="AC1588" s="301"/>
      <c r="AD1588" s="301"/>
      <c r="AG1588" s="301"/>
      <c r="AH1588" s="301"/>
      <c r="AK1588" s="301"/>
      <c r="AL1588" s="301"/>
      <c r="AM1588" s="301"/>
      <c r="AP1588" s="301"/>
      <c r="AQ1588" s="301"/>
      <c r="AT1588" s="301"/>
      <c r="AU1588" s="301"/>
    </row>
    <row r="1589" spans="29:47" s="325" customFormat="1" ht="15">
      <c r="AC1589" s="301"/>
      <c r="AD1589" s="301"/>
      <c r="AG1589" s="301"/>
      <c r="AH1589" s="301"/>
      <c r="AK1589" s="301"/>
      <c r="AL1589" s="301"/>
      <c r="AM1589" s="301"/>
      <c r="AP1589" s="301"/>
      <c r="AQ1589" s="301"/>
      <c r="AT1589" s="301"/>
      <c r="AU1589" s="301"/>
    </row>
    <row r="1590" spans="29:47" s="325" customFormat="1" ht="15">
      <c r="AC1590" s="301"/>
      <c r="AD1590" s="301"/>
      <c r="AG1590" s="301"/>
      <c r="AH1590" s="301"/>
      <c r="AK1590" s="301"/>
      <c r="AL1590" s="301"/>
      <c r="AM1590" s="301"/>
      <c r="AP1590" s="301"/>
      <c r="AQ1590" s="301"/>
      <c r="AT1590" s="301"/>
      <c r="AU1590" s="301"/>
    </row>
    <row r="1591" spans="29:47" s="325" customFormat="1" ht="15">
      <c r="AC1591" s="301"/>
      <c r="AD1591" s="301"/>
      <c r="AG1591" s="301"/>
      <c r="AH1591" s="301"/>
      <c r="AK1591" s="301"/>
      <c r="AL1591" s="301"/>
      <c r="AM1591" s="301"/>
      <c r="AP1591" s="301"/>
      <c r="AQ1591" s="301"/>
      <c r="AT1591" s="301"/>
      <c r="AU1591" s="301"/>
    </row>
    <row r="1592" spans="29:47" s="325" customFormat="1" ht="15">
      <c r="AC1592" s="301"/>
      <c r="AD1592" s="301"/>
      <c r="AG1592" s="301"/>
      <c r="AH1592" s="301"/>
      <c r="AK1592" s="301"/>
      <c r="AL1592" s="301"/>
      <c r="AM1592" s="301"/>
      <c r="AP1592" s="301"/>
      <c r="AQ1592" s="301"/>
      <c r="AT1592" s="301"/>
      <c r="AU1592" s="301"/>
    </row>
    <row r="1593" spans="29:47" s="325" customFormat="1" ht="15">
      <c r="AC1593" s="301"/>
      <c r="AD1593" s="301"/>
      <c r="AG1593" s="301"/>
      <c r="AH1593" s="301"/>
      <c r="AK1593" s="301"/>
      <c r="AL1593" s="301"/>
      <c r="AM1593" s="301"/>
      <c r="AP1593" s="301"/>
      <c r="AQ1593" s="301"/>
      <c r="AT1593" s="301"/>
      <c r="AU1593" s="301"/>
    </row>
    <row r="1594" spans="29:47" s="325" customFormat="1" ht="15">
      <c r="AC1594" s="301"/>
      <c r="AD1594" s="301"/>
      <c r="AG1594" s="301"/>
      <c r="AH1594" s="301"/>
      <c r="AK1594" s="301"/>
      <c r="AL1594" s="301"/>
      <c r="AM1594" s="301"/>
      <c r="AP1594" s="301"/>
      <c r="AQ1594" s="301"/>
      <c r="AT1594" s="301"/>
      <c r="AU1594" s="301"/>
    </row>
    <row r="1595" spans="29:47" s="325" customFormat="1" ht="15">
      <c r="AC1595" s="301"/>
      <c r="AD1595" s="301"/>
      <c r="AG1595" s="301"/>
      <c r="AH1595" s="301"/>
      <c r="AK1595" s="301"/>
      <c r="AL1595" s="301"/>
      <c r="AM1595" s="301"/>
      <c r="AP1595" s="301"/>
      <c r="AQ1595" s="301"/>
      <c r="AT1595" s="301"/>
      <c r="AU1595" s="301"/>
    </row>
    <row r="1596" spans="29:47" s="325" customFormat="1" ht="15">
      <c r="AC1596" s="301"/>
      <c r="AD1596" s="301"/>
      <c r="AG1596" s="301"/>
      <c r="AH1596" s="301"/>
      <c r="AK1596" s="301"/>
      <c r="AL1596" s="301"/>
      <c r="AM1596" s="301"/>
      <c r="AP1596" s="301"/>
      <c r="AQ1596" s="301"/>
      <c r="AT1596" s="301"/>
      <c r="AU1596" s="301"/>
    </row>
    <row r="1597" spans="29:47" s="325" customFormat="1" ht="15">
      <c r="AC1597" s="301"/>
      <c r="AD1597" s="301"/>
      <c r="AG1597" s="301"/>
      <c r="AH1597" s="301"/>
      <c r="AK1597" s="301"/>
      <c r="AL1597" s="301"/>
      <c r="AM1597" s="301"/>
      <c r="AP1597" s="301"/>
      <c r="AQ1597" s="301"/>
      <c r="AT1597" s="301"/>
      <c r="AU1597" s="301"/>
    </row>
    <row r="1598" spans="29:47" s="325" customFormat="1" ht="15">
      <c r="AC1598" s="301"/>
      <c r="AD1598" s="301"/>
      <c r="AG1598" s="301"/>
      <c r="AH1598" s="301"/>
      <c r="AK1598" s="301"/>
      <c r="AL1598" s="301"/>
      <c r="AM1598" s="301"/>
      <c r="AP1598" s="301"/>
      <c r="AQ1598" s="301"/>
      <c r="AT1598" s="301"/>
      <c r="AU1598" s="301"/>
    </row>
    <row r="1599" spans="29:47" s="325" customFormat="1" ht="15">
      <c r="AC1599" s="301"/>
      <c r="AD1599" s="301"/>
      <c r="AG1599" s="301"/>
      <c r="AH1599" s="301"/>
      <c r="AK1599" s="301"/>
      <c r="AL1599" s="301"/>
      <c r="AM1599" s="301"/>
      <c r="AP1599" s="301"/>
      <c r="AQ1599" s="301"/>
      <c r="AT1599" s="301"/>
      <c r="AU1599" s="301"/>
    </row>
    <row r="1600" spans="29:47" s="325" customFormat="1" ht="15">
      <c r="AC1600" s="301"/>
      <c r="AD1600" s="301"/>
      <c r="AG1600" s="301"/>
      <c r="AH1600" s="301"/>
      <c r="AK1600" s="301"/>
      <c r="AL1600" s="301"/>
      <c r="AM1600" s="301"/>
      <c r="AP1600" s="301"/>
      <c r="AQ1600" s="301"/>
      <c r="AT1600" s="301"/>
      <c r="AU1600" s="301"/>
    </row>
    <row r="1601" spans="29:47" s="325" customFormat="1" ht="15">
      <c r="AC1601" s="301"/>
      <c r="AD1601" s="301"/>
      <c r="AG1601" s="301"/>
      <c r="AH1601" s="301"/>
      <c r="AK1601" s="301"/>
      <c r="AL1601" s="301"/>
      <c r="AM1601" s="301"/>
      <c r="AP1601" s="301"/>
      <c r="AQ1601" s="301"/>
      <c r="AT1601" s="301"/>
      <c r="AU1601" s="301"/>
    </row>
    <row r="1602" spans="29:47" s="325" customFormat="1" ht="15">
      <c r="AC1602" s="301"/>
      <c r="AD1602" s="301"/>
      <c r="AG1602" s="301"/>
      <c r="AH1602" s="301"/>
      <c r="AK1602" s="301"/>
      <c r="AL1602" s="301"/>
      <c r="AM1602" s="301"/>
      <c r="AP1602" s="301"/>
      <c r="AQ1602" s="301"/>
      <c r="AT1602" s="301"/>
      <c r="AU1602" s="301"/>
    </row>
    <row r="1603" spans="29:47" s="325" customFormat="1" ht="15">
      <c r="AC1603" s="301"/>
      <c r="AD1603" s="301"/>
      <c r="AG1603" s="301"/>
      <c r="AH1603" s="301"/>
      <c r="AK1603" s="301"/>
      <c r="AL1603" s="301"/>
      <c r="AM1603" s="301"/>
      <c r="AP1603" s="301"/>
      <c r="AQ1603" s="301"/>
      <c r="AT1603" s="301"/>
      <c r="AU1603" s="301"/>
    </row>
    <row r="1604" spans="29:47" s="325" customFormat="1" ht="15">
      <c r="AC1604" s="301"/>
      <c r="AD1604" s="301"/>
      <c r="AG1604" s="301"/>
      <c r="AH1604" s="301"/>
      <c r="AK1604" s="301"/>
      <c r="AL1604" s="301"/>
      <c r="AM1604" s="301"/>
      <c r="AP1604" s="301"/>
      <c r="AQ1604" s="301"/>
      <c r="AT1604" s="301"/>
      <c r="AU1604" s="301"/>
    </row>
    <row r="1605" spans="29:47" s="325" customFormat="1" ht="15">
      <c r="AC1605" s="301"/>
      <c r="AD1605" s="301"/>
      <c r="AG1605" s="301"/>
      <c r="AH1605" s="301"/>
      <c r="AK1605" s="301"/>
      <c r="AL1605" s="301"/>
      <c r="AM1605" s="301"/>
      <c r="AP1605" s="301"/>
      <c r="AQ1605" s="301"/>
      <c r="AT1605" s="301"/>
      <c r="AU1605" s="301"/>
    </row>
    <row r="1606" spans="29:47" s="325" customFormat="1" ht="15">
      <c r="AC1606" s="301"/>
      <c r="AD1606" s="301"/>
      <c r="AG1606" s="301"/>
      <c r="AH1606" s="301"/>
      <c r="AK1606" s="301"/>
      <c r="AL1606" s="301"/>
      <c r="AM1606" s="301"/>
      <c r="AP1606" s="301"/>
      <c r="AQ1606" s="301"/>
      <c r="AT1606" s="301"/>
      <c r="AU1606" s="301"/>
    </row>
    <row r="1607" spans="29:47" s="325" customFormat="1" ht="15">
      <c r="AC1607" s="301"/>
      <c r="AD1607" s="301"/>
      <c r="AG1607" s="301"/>
      <c r="AH1607" s="301"/>
      <c r="AK1607" s="301"/>
      <c r="AL1607" s="301"/>
      <c r="AM1607" s="301"/>
      <c r="AP1607" s="301"/>
      <c r="AQ1607" s="301"/>
      <c r="AT1607" s="301"/>
      <c r="AU1607" s="301"/>
    </row>
    <row r="1608" spans="29:47" s="325" customFormat="1" ht="15">
      <c r="AC1608" s="301"/>
      <c r="AD1608" s="301"/>
      <c r="AG1608" s="301"/>
      <c r="AH1608" s="301"/>
      <c r="AK1608" s="301"/>
      <c r="AL1608" s="301"/>
      <c r="AM1608" s="301"/>
      <c r="AP1608" s="301"/>
      <c r="AQ1608" s="301"/>
      <c r="AT1608" s="301"/>
      <c r="AU1608" s="301"/>
    </row>
    <row r="1609" spans="29:47" s="325" customFormat="1" ht="15">
      <c r="AC1609" s="301"/>
      <c r="AD1609" s="301"/>
      <c r="AG1609" s="301"/>
      <c r="AH1609" s="301"/>
      <c r="AK1609" s="301"/>
      <c r="AL1609" s="301"/>
      <c r="AM1609" s="301"/>
      <c r="AP1609" s="301"/>
      <c r="AQ1609" s="301"/>
      <c r="AT1609" s="301"/>
      <c r="AU1609" s="301"/>
    </row>
    <row r="1610" spans="29:47" s="325" customFormat="1" ht="15">
      <c r="AC1610" s="301"/>
      <c r="AD1610" s="301"/>
      <c r="AG1610" s="301"/>
      <c r="AH1610" s="301"/>
      <c r="AK1610" s="301"/>
      <c r="AL1610" s="301"/>
      <c r="AM1610" s="301"/>
      <c r="AP1610" s="301"/>
      <c r="AQ1610" s="301"/>
      <c r="AT1610" s="301"/>
      <c r="AU1610" s="301"/>
    </row>
    <row r="1611" spans="29:47" s="325" customFormat="1" ht="15">
      <c r="AC1611" s="301"/>
      <c r="AD1611" s="301"/>
      <c r="AG1611" s="301"/>
      <c r="AH1611" s="301"/>
      <c r="AK1611" s="301"/>
      <c r="AL1611" s="301"/>
      <c r="AM1611" s="301"/>
      <c r="AP1611" s="301"/>
      <c r="AQ1611" s="301"/>
      <c r="AT1611" s="301"/>
      <c r="AU1611" s="301"/>
    </row>
    <row r="1612" spans="29:47" s="325" customFormat="1" ht="15">
      <c r="AC1612" s="301"/>
      <c r="AD1612" s="301"/>
      <c r="AG1612" s="301"/>
      <c r="AH1612" s="301"/>
      <c r="AK1612" s="301"/>
      <c r="AL1612" s="301"/>
      <c r="AM1612" s="301"/>
      <c r="AP1612" s="301"/>
      <c r="AQ1612" s="301"/>
      <c r="AT1612" s="301"/>
      <c r="AU1612" s="301"/>
    </row>
    <row r="1613" spans="29:47" s="325" customFormat="1" ht="15">
      <c r="AC1613" s="301"/>
      <c r="AD1613" s="301"/>
      <c r="AG1613" s="301"/>
      <c r="AH1613" s="301"/>
      <c r="AK1613" s="301"/>
      <c r="AL1613" s="301"/>
      <c r="AM1613" s="301"/>
      <c r="AP1613" s="301"/>
      <c r="AQ1613" s="301"/>
      <c r="AT1613" s="301"/>
      <c r="AU1613" s="301"/>
    </row>
    <row r="1614" spans="29:47" s="325" customFormat="1" ht="15">
      <c r="AC1614" s="301"/>
      <c r="AD1614" s="301"/>
      <c r="AG1614" s="301"/>
      <c r="AH1614" s="301"/>
      <c r="AK1614" s="301"/>
      <c r="AL1614" s="301"/>
      <c r="AM1614" s="301"/>
      <c r="AP1614" s="301"/>
      <c r="AQ1614" s="301"/>
      <c r="AT1614" s="301"/>
      <c r="AU1614" s="301"/>
    </row>
    <row r="1615" spans="29:47" s="325" customFormat="1" ht="15">
      <c r="AC1615" s="301"/>
      <c r="AD1615" s="301"/>
      <c r="AG1615" s="301"/>
      <c r="AH1615" s="301"/>
      <c r="AK1615" s="301"/>
      <c r="AL1615" s="301"/>
      <c r="AM1615" s="301"/>
      <c r="AP1615" s="301"/>
      <c r="AQ1615" s="301"/>
      <c r="AT1615" s="301"/>
      <c r="AU1615" s="301"/>
    </row>
    <row r="1616" spans="29:47" s="325" customFormat="1" ht="15">
      <c r="AC1616" s="301"/>
      <c r="AD1616" s="301"/>
      <c r="AG1616" s="301"/>
      <c r="AH1616" s="301"/>
      <c r="AK1616" s="301"/>
      <c r="AL1616" s="301"/>
      <c r="AM1616" s="301"/>
      <c r="AP1616" s="301"/>
      <c r="AQ1616" s="301"/>
      <c r="AT1616" s="301"/>
      <c r="AU1616" s="301"/>
    </row>
    <row r="1617" spans="29:47" s="325" customFormat="1" ht="15">
      <c r="AC1617" s="301"/>
      <c r="AD1617" s="301"/>
      <c r="AG1617" s="301"/>
      <c r="AH1617" s="301"/>
      <c r="AK1617" s="301"/>
      <c r="AL1617" s="301"/>
      <c r="AM1617" s="301"/>
      <c r="AP1617" s="301"/>
      <c r="AQ1617" s="301"/>
      <c r="AT1617" s="301"/>
      <c r="AU1617" s="301"/>
    </row>
    <row r="1618" spans="29:47" s="325" customFormat="1" ht="15">
      <c r="AC1618" s="301"/>
      <c r="AD1618" s="301"/>
      <c r="AG1618" s="301"/>
      <c r="AH1618" s="301"/>
      <c r="AK1618" s="301"/>
      <c r="AL1618" s="301"/>
      <c r="AM1618" s="301"/>
      <c r="AP1618" s="301"/>
      <c r="AQ1618" s="301"/>
      <c r="AT1618" s="301"/>
      <c r="AU1618" s="301"/>
    </row>
    <row r="1619" spans="29:47" s="325" customFormat="1" ht="15">
      <c r="AC1619" s="301"/>
      <c r="AD1619" s="301"/>
      <c r="AG1619" s="301"/>
      <c r="AH1619" s="301"/>
      <c r="AK1619" s="301"/>
      <c r="AL1619" s="301"/>
      <c r="AM1619" s="301"/>
      <c r="AP1619" s="301"/>
      <c r="AQ1619" s="301"/>
      <c r="AT1619" s="301"/>
      <c r="AU1619" s="301"/>
    </row>
    <row r="1620" spans="29:47" s="325" customFormat="1" ht="15">
      <c r="AC1620" s="301"/>
      <c r="AD1620" s="301"/>
      <c r="AG1620" s="301"/>
      <c r="AH1620" s="301"/>
      <c r="AK1620" s="301"/>
      <c r="AL1620" s="301"/>
      <c r="AM1620" s="301"/>
      <c r="AP1620" s="301"/>
      <c r="AQ1620" s="301"/>
      <c r="AT1620" s="301"/>
      <c r="AU1620" s="301"/>
    </row>
    <row r="1621" spans="29:47" s="325" customFormat="1" ht="15">
      <c r="AC1621" s="301"/>
      <c r="AD1621" s="301"/>
      <c r="AG1621" s="301"/>
      <c r="AH1621" s="301"/>
      <c r="AK1621" s="301"/>
      <c r="AL1621" s="301"/>
      <c r="AM1621" s="301"/>
      <c r="AP1621" s="301"/>
      <c r="AQ1621" s="301"/>
      <c r="AT1621" s="301"/>
      <c r="AU1621" s="301"/>
    </row>
    <row r="1622" spans="29:47" s="325" customFormat="1" ht="15">
      <c r="AC1622" s="301"/>
      <c r="AD1622" s="301"/>
      <c r="AG1622" s="301"/>
      <c r="AH1622" s="301"/>
      <c r="AK1622" s="301"/>
      <c r="AL1622" s="301"/>
      <c r="AM1622" s="301"/>
      <c r="AP1622" s="301"/>
      <c r="AQ1622" s="301"/>
      <c r="AT1622" s="301"/>
      <c r="AU1622" s="301"/>
    </row>
    <row r="1623" spans="29:47" s="325" customFormat="1" ht="15">
      <c r="AC1623" s="301"/>
      <c r="AD1623" s="301"/>
      <c r="AG1623" s="301"/>
      <c r="AH1623" s="301"/>
      <c r="AK1623" s="301"/>
      <c r="AL1623" s="301"/>
      <c r="AM1623" s="301"/>
      <c r="AP1623" s="301"/>
      <c r="AQ1623" s="301"/>
      <c r="AT1623" s="301"/>
      <c r="AU1623" s="301"/>
    </row>
    <row r="1624" spans="29:47" s="325" customFormat="1" ht="15">
      <c r="AC1624" s="301"/>
      <c r="AD1624" s="301"/>
      <c r="AG1624" s="301"/>
      <c r="AH1624" s="301"/>
      <c r="AK1624" s="301"/>
      <c r="AL1624" s="301"/>
      <c r="AM1624" s="301"/>
      <c r="AP1624" s="301"/>
      <c r="AQ1624" s="301"/>
      <c r="AT1624" s="301"/>
      <c r="AU1624" s="301"/>
    </row>
    <row r="1625" spans="29:47" s="325" customFormat="1" ht="15">
      <c r="AC1625" s="301"/>
      <c r="AD1625" s="301"/>
      <c r="AG1625" s="301"/>
      <c r="AH1625" s="301"/>
      <c r="AK1625" s="301"/>
      <c r="AL1625" s="301"/>
      <c r="AM1625" s="301"/>
      <c r="AP1625" s="301"/>
      <c r="AQ1625" s="301"/>
      <c r="AT1625" s="301"/>
      <c r="AU1625" s="301"/>
    </row>
    <row r="1626" spans="29:47" s="325" customFormat="1" ht="15">
      <c r="AC1626" s="301"/>
      <c r="AD1626" s="301"/>
      <c r="AG1626" s="301"/>
      <c r="AH1626" s="301"/>
      <c r="AK1626" s="301"/>
      <c r="AL1626" s="301"/>
      <c r="AM1626" s="301"/>
      <c r="AP1626" s="301"/>
      <c r="AQ1626" s="301"/>
      <c r="AT1626" s="301"/>
      <c r="AU1626" s="301"/>
    </row>
    <row r="1627" spans="29:47" s="325" customFormat="1" ht="15">
      <c r="AC1627" s="301"/>
      <c r="AD1627" s="301"/>
      <c r="AG1627" s="301"/>
      <c r="AH1627" s="301"/>
      <c r="AK1627" s="301"/>
      <c r="AL1627" s="301"/>
      <c r="AM1627" s="301"/>
      <c r="AP1627" s="301"/>
      <c r="AQ1627" s="301"/>
      <c r="AT1627" s="301"/>
      <c r="AU1627" s="301"/>
    </row>
    <row r="1628" spans="29:47" s="325" customFormat="1" ht="15">
      <c r="AC1628" s="301"/>
      <c r="AD1628" s="301"/>
      <c r="AG1628" s="301"/>
      <c r="AH1628" s="301"/>
      <c r="AK1628" s="301"/>
      <c r="AL1628" s="301"/>
      <c r="AM1628" s="301"/>
      <c r="AP1628" s="301"/>
      <c r="AQ1628" s="301"/>
      <c r="AT1628" s="301"/>
      <c r="AU1628" s="301"/>
    </row>
    <row r="1629" spans="29:47" s="325" customFormat="1" ht="15">
      <c r="AC1629" s="301"/>
      <c r="AD1629" s="301"/>
      <c r="AG1629" s="301"/>
      <c r="AH1629" s="301"/>
      <c r="AK1629" s="301"/>
      <c r="AL1629" s="301"/>
      <c r="AM1629" s="301"/>
      <c r="AP1629" s="301"/>
      <c r="AQ1629" s="301"/>
      <c r="AT1629" s="301"/>
      <c r="AU1629" s="301"/>
    </row>
    <row r="1630" spans="29:47" s="325" customFormat="1" ht="15">
      <c r="AC1630" s="301"/>
      <c r="AD1630" s="301"/>
      <c r="AG1630" s="301"/>
      <c r="AH1630" s="301"/>
      <c r="AK1630" s="301"/>
      <c r="AL1630" s="301"/>
      <c r="AM1630" s="301"/>
      <c r="AP1630" s="301"/>
      <c r="AQ1630" s="301"/>
      <c r="AT1630" s="301"/>
      <c r="AU1630" s="301"/>
    </row>
    <row r="1631" spans="29:47" s="325" customFormat="1" ht="15">
      <c r="AC1631" s="301"/>
      <c r="AD1631" s="301"/>
      <c r="AG1631" s="301"/>
      <c r="AH1631" s="301"/>
      <c r="AK1631" s="301"/>
      <c r="AL1631" s="301"/>
      <c r="AM1631" s="301"/>
      <c r="AP1631" s="301"/>
      <c r="AQ1631" s="301"/>
      <c r="AT1631" s="301"/>
      <c r="AU1631" s="301"/>
    </row>
    <row r="1632" spans="29:47" s="325" customFormat="1" ht="15">
      <c r="AC1632" s="301"/>
      <c r="AD1632" s="301"/>
      <c r="AG1632" s="301"/>
      <c r="AH1632" s="301"/>
      <c r="AK1632" s="301"/>
      <c r="AL1632" s="301"/>
      <c r="AM1632" s="301"/>
      <c r="AP1632" s="301"/>
      <c r="AQ1632" s="301"/>
      <c r="AT1632" s="301"/>
      <c r="AU1632" s="301"/>
    </row>
    <row r="1633" spans="29:47" s="325" customFormat="1" ht="15">
      <c r="AC1633" s="301"/>
      <c r="AD1633" s="301"/>
      <c r="AG1633" s="301"/>
      <c r="AH1633" s="301"/>
      <c r="AK1633" s="301"/>
      <c r="AL1633" s="301"/>
      <c r="AM1633" s="301"/>
      <c r="AP1633" s="301"/>
      <c r="AQ1633" s="301"/>
      <c r="AT1633" s="301"/>
      <c r="AU1633" s="301"/>
    </row>
    <row r="1634" spans="29:47" s="325" customFormat="1" ht="15">
      <c r="AC1634" s="301"/>
      <c r="AD1634" s="301"/>
      <c r="AG1634" s="301"/>
      <c r="AH1634" s="301"/>
      <c r="AK1634" s="301"/>
      <c r="AL1634" s="301"/>
      <c r="AM1634" s="301"/>
      <c r="AP1634" s="301"/>
      <c r="AQ1634" s="301"/>
      <c r="AT1634" s="301"/>
      <c r="AU1634" s="301"/>
    </row>
    <row r="1635" spans="29:47" s="325" customFormat="1" ht="15">
      <c r="AC1635" s="301"/>
      <c r="AD1635" s="301"/>
      <c r="AG1635" s="301"/>
      <c r="AH1635" s="301"/>
      <c r="AK1635" s="301"/>
      <c r="AL1635" s="301"/>
      <c r="AM1635" s="301"/>
      <c r="AP1635" s="301"/>
      <c r="AQ1635" s="301"/>
      <c r="AT1635" s="301"/>
      <c r="AU1635" s="301"/>
    </row>
    <row r="1636" spans="29:47" s="325" customFormat="1" ht="15">
      <c r="AC1636" s="301"/>
      <c r="AD1636" s="301"/>
      <c r="AG1636" s="301"/>
      <c r="AH1636" s="301"/>
      <c r="AK1636" s="301"/>
      <c r="AL1636" s="301"/>
      <c r="AM1636" s="301"/>
      <c r="AP1636" s="301"/>
      <c r="AQ1636" s="301"/>
      <c r="AT1636" s="301"/>
      <c r="AU1636" s="301"/>
    </row>
    <row r="1637" spans="29:47" s="325" customFormat="1" ht="15">
      <c r="AC1637" s="301"/>
      <c r="AD1637" s="301"/>
      <c r="AG1637" s="301"/>
      <c r="AH1637" s="301"/>
      <c r="AK1637" s="301"/>
      <c r="AL1637" s="301"/>
      <c r="AM1637" s="301"/>
      <c r="AP1637" s="301"/>
      <c r="AQ1637" s="301"/>
      <c r="AT1637" s="301"/>
      <c r="AU1637" s="301"/>
    </row>
    <row r="1638" spans="29:47" s="325" customFormat="1" ht="15">
      <c r="AC1638" s="301"/>
      <c r="AD1638" s="301"/>
      <c r="AG1638" s="301"/>
      <c r="AH1638" s="301"/>
      <c r="AK1638" s="301"/>
      <c r="AL1638" s="301"/>
      <c r="AM1638" s="301"/>
      <c r="AP1638" s="301"/>
      <c r="AQ1638" s="301"/>
      <c r="AT1638" s="301"/>
      <c r="AU1638" s="301"/>
    </row>
    <row r="1639" spans="29:47" s="325" customFormat="1" ht="15">
      <c r="AC1639" s="301"/>
      <c r="AD1639" s="301"/>
      <c r="AG1639" s="301"/>
      <c r="AH1639" s="301"/>
      <c r="AK1639" s="301"/>
      <c r="AL1639" s="301"/>
      <c r="AM1639" s="301"/>
      <c r="AP1639" s="301"/>
      <c r="AQ1639" s="301"/>
      <c r="AT1639" s="301"/>
      <c r="AU1639" s="301"/>
    </row>
    <row r="1640" spans="29:47" s="325" customFormat="1" ht="15">
      <c r="AC1640" s="301"/>
      <c r="AD1640" s="301"/>
      <c r="AG1640" s="301"/>
      <c r="AH1640" s="301"/>
      <c r="AK1640" s="301"/>
      <c r="AL1640" s="301"/>
      <c r="AM1640" s="301"/>
      <c r="AP1640" s="301"/>
      <c r="AQ1640" s="301"/>
      <c r="AT1640" s="301"/>
      <c r="AU1640" s="301"/>
    </row>
    <row r="1641" spans="29:47" s="325" customFormat="1" ht="15">
      <c r="AC1641" s="301"/>
      <c r="AD1641" s="301"/>
      <c r="AG1641" s="301"/>
      <c r="AH1641" s="301"/>
      <c r="AK1641" s="301"/>
      <c r="AL1641" s="301"/>
      <c r="AM1641" s="301"/>
      <c r="AP1641" s="301"/>
      <c r="AQ1641" s="301"/>
      <c r="AT1641" s="301"/>
      <c r="AU1641" s="301"/>
    </row>
    <row r="1642" spans="29:47" s="325" customFormat="1" ht="15">
      <c r="AC1642" s="301"/>
      <c r="AD1642" s="301"/>
      <c r="AG1642" s="301"/>
      <c r="AH1642" s="301"/>
      <c r="AK1642" s="301"/>
      <c r="AL1642" s="301"/>
      <c r="AM1642" s="301"/>
      <c r="AP1642" s="301"/>
      <c r="AQ1642" s="301"/>
      <c r="AT1642" s="301"/>
      <c r="AU1642" s="301"/>
    </row>
    <row r="1643" spans="29:47" s="325" customFormat="1" ht="15">
      <c r="AC1643" s="301"/>
      <c r="AD1643" s="301"/>
      <c r="AG1643" s="301"/>
      <c r="AH1643" s="301"/>
      <c r="AK1643" s="301"/>
      <c r="AL1643" s="301"/>
      <c r="AM1643" s="301"/>
      <c r="AP1643" s="301"/>
      <c r="AQ1643" s="301"/>
      <c r="AT1643" s="301"/>
      <c r="AU1643" s="301"/>
    </row>
    <row r="1644" spans="29:47" s="325" customFormat="1" ht="15">
      <c r="AC1644" s="301"/>
      <c r="AD1644" s="301"/>
      <c r="AG1644" s="301"/>
      <c r="AH1644" s="301"/>
      <c r="AK1644" s="301"/>
      <c r="AL1644" s="301"/>
      <c r="AM1644" s="301"/>
      <c r="AP1644" s="301"/>
      <c r="AQ1644" s="301"/>
      <c r="AT1644" s="301"/>
      <c r="AU1644" s="301"/>
    </row>
    <row r="1645" spans="29:47" s="325" customFormat="1" ht="15">
      <c r="AC1645" s="301"/>
      <c r="AD1645" s="301"/>
      <c r="AG1645" s="301"/>
      <c r="AH1645" s="301"/>
      <c r="AK1645" s="301"/>
      <c r="AL1645" s="301"/>
      <c r="AM1645" s="301"/>
      <c r="AP1645" s="301"/>
      <c r="AQ1645" s="301"/>
      <c r="AT1645" s="301"/>
      <c r="AU1645" s="301"/>
    </row>
    <row r="1646" spans="29:47" s="325" customFormat="1" ht="15">
      <c r="AC1646" s="301"/>
      <c r="AD1646" s="301"/>
      <c r="AG1646" s="301"/>
      <c r="AH1646" s="301"/>
      <c r="AK1646" s="301"/>
      <c r="AL1646" s="301"/>
      <c r="AM1646" s="301"/>
      <c r="AP1646" s="301"/>
      <c r="AQ1646" s="301"/>
      <c r="AT1646" s="301"/>
      <c r="AU1646" s="301"/>
    </row>
    <row r="1647" spans="29:47" s="325" customFormat="1" ht="15">
      <c r="AC1647" s="301"/>
      <c r="AD1647" s="301"/>
      <c r="AG1647" s="301"/>
      <c r="AH1647" s="301"/>
      <c r="AK1647" s="301"/>
      <c r="AL1647" s="301"/>
      <c r="AM1647" s="301"/>
      <c r="AP1647" s="301"/>
      <c r="AQ1647" s="301"/>
      <c r="AT1647" s="301"/>
      <c r="AU1647" s="301"/>
    </row>
    <row r="1648" spans="29:47" s="325" customFormat="1" ht="15">
      <c r="AC1648" s="301"/>
      <c r="AD1648" s="301"/>
      <c r="AG1648" s="301"/>
      <c r="AH1648" s="301"/>
      <c r="AK1648" s="301"/>
      <c r="AL1648" s="301"/>
      <c r="AM1648" s="301"/>
      <c r="AP1648" s="301"/>
      <c r="AQ1648" s="301"/>
      <c r="AT1648" s="301"/>
      <c r="AU1648" s="301"/>
    </row>
    <row r="1649" spans="29:47" s="325" customFormat="1" ht="15">
      <c r="AC1649" s="301"/>
      <c r="AD1649" s="301"/>
      <c r="AG1649" s="301"/>
      <c r="AH1649" s="301"/>
      <c r="AK1649" s="301"/>
      <c r="AL1649" s="301"/>
      <c r="AM1649" s="301"/>
      <c r="AP1649" s="301"/>
      <c r="AQ1649" s="301"/>
      <c r="AT1649" s="301"/>
      <c r="AU1649" s="301"/>
    </row>
    <row r="1650" spans="29:47" s="325" customFormat="1" ht="15">
      <c r="AC1650" s="301"/>
      <c r="AD1650" s="301"/>
      <c r="AG1650" s="301"/>
      <c r="AH1650" s="301"/>
      <c r="AK1650" s="301"/>
      <c r="AL1650" s="301"/>
      <c r="AM1650" s="301"/>
      <c r="AP1650" s="301"/>
      <c r="AQ1650" s="301"/>
      <c r="AT1650" s="301"/>
      <c r="AU1650" s="301"/>
    </row>
    <row r="1651" spans="29:47" s="325" customFormat="1" ht="15">
      <c r="AC1651" s="301"/>
      <c r="AD1651" s="301"/>
      <c r="AG1651" s="301"/>
      <c r="AH1651" s="301"/>
      <c r="AK1651" s="301"/>
      <c r="AL1651" s="301"/>
      <c r="AM1651" s="301"/>
      <c r="AP1651" s="301"/>
      <c r="AQ1651" s="301"/>
      <c r="AT1651" s="301"/>
      <c r="AU1651" s="301"/>
    </row>
    <row r="1652" spans="29:47" s="325" customFormat="1" ht="15">
      <c r="AC1652" s="301"/>
      <c r="AD1652" s="301"/>
      <c r="AG1652" s="301"/>
      <c r="AH1652" s="301"/>
      <c r="AK1652" s="301"/>
      <c r="AL1652" s="301"/>
      <c r="AM1652" s="301"/>
      <c r="AP1652" s="301"/>
      <c r="AQ1652" s="301"/>
      <c r="AT1652" s="301"/>
      <c r="AU1652" s="301"/>
    </row>
    <row r="1653" spans="29:47" s="325" customFormat="1" ht="15">
      <c r="AC1653" s="301"/>
      <c r="AD1653" s="301"/>
      <c r="AG1653" s="301"/>
      <c r="AH1653" s="301"/>
      <c r="AK1653" s="301"/>
      <c r="AL1653" s="301"/>
      <c r="AM1653" s="301"/>
      <c r="AP1653" s="301"/>
      <c r="AQ1653" s="301"/>
      <c r="AT1653" s="301"/>
      <c r="AU1653" s="301"/>
    </row>
    <row r="1654" spans="29:47" s="325" customFormat="1" ht="15">
      <c r="AC1654" s="301"/>
      <c r="AD1654" s="301"/>
      <c r="AG1654" s="301"/>
      <c r="AH1654" s="301"/>
      <c r="AK1654" s="301"/>
      <c r="AL1654" s="301"/>
      <c r="AM1654" s="301"/>
      <c r="AP1654" s="301"/>
      <c r="AQ1654" s="301"/>
      <c r="AT1654" s="301"/>
      <c r="AU1654" s="301"/>
    </row>
    <row r="1655" spans="29:47" s="325" customFormat="1" ht="15">
      <c r="AC1655" s="301"/>
      <c r="AD1655" s="301"/>
      <c r="AG1655" s="301"/>
      <c r="AH1655" s="301"/>
      <c r="AK1655" s="301"/>
      <c r="AL1655" s="301"/>
      <c r="AM1655" s="301"/>
      <c r="AP1655" s="301"/>
      <c r="AQ1655" s="301"/>
      <c r="AT1655" s="301"/>
      <c r="AU1655" s="301"/>
    </row>
    <row r="1656" spans="29:47" s="325" customFormat="1" ht="15">
      <c r="AC1656" s="301"/>
      <c r="AD1656" s="301"/>
      <c r="AG1656" s="301"/>
      <c r="AH1656" s="301"/>
      <c r="AK1656" s="301"/>
      <c r="AL1656" s="301"/>
      <c r="AM1656" s="301"/>
      <c r="AP1656" s="301"/>
      <c r="AQ1656" s="301"/>
      <c r="AT1656" s="301"/>
      <c r="AU1656" s="301"/>
    </row>
    <row r="1657" spans="29:47" s="325" customFormat="1" ht="15">
      <c r="AC1657" s="301"/>
      <c r="AD1657" s="301"/>
      <c r="AG1657" s="301"/>
      <c r="AH1657" s="301"/>
      <c r="AK1657" s="301"/>
      <c r="AL1657" s="301"/>
      <c r="AM1657" s="301"/>
      <c r="AP1657" s="301"/>
      <c r="AQ1657" s="301"/>
      <c r="AT1657" s="301"/>
      <c r="AU1657" s="301"/>
    </row>
    <row r="1658" spans="29:47" s="325" customFormat="1" ht="15">
      <c r="AC1658" s="301"/>
      <c r="AD1658" s="301"/>
      <c r="AG1658" s="301"/>
      <c r="AH1658" s="301"/>
      <c r="AK1658" s="301"/>
      <c r="AL1658" s="301"/>
      <c r="AM1658" s="301"/>
      <c r="AP1658" s="301"/>
      <c r="AQ1658" s="301"/>
      <c r="AT1658" s="301"/>
      <c r="AU1658" s="301"/>
    </row>
    <row r="1659" spans="29:47" s="325" customFormat="1" ht="15">
      <c r="AC1659" s="301"/>
      <c r="AD1659" s="301"/>
      <c r="AG1659" s="301"/>
      <c r="AH1659" s="301"/>
      <c r="AK1659" s="301"/>
      <c r="AL1659" s="301"/>
      <c r="AM1659" s="301"/>
      <c r="AP1659" s="301"/>
      <c r="AQ1659" s="301"/>
      <c r="AT1659" s="301"/>
      <c r="AU1659" s="301"/>
    </row>
    <row r="1660" spans="29:47" s="325" customFormat="1" ht="15">
      <c r="AC1660" s="301"/>
      <c r="AD1660" s="301"/>
      <c r="AG1660" s="301"/>
      <c r="AH1660" s="301"/>
      <c r="AK1660" s="301"/>
      <c r="AL1660" s="301"/>
      <c r="AM1660" s="301"/>
      <c r="AP1660" s="301"/>
      <c r="AQ1660" s="301"/>
      <c r="AT1660" s="301"/>
      <c r="AU1660" s="301"/>
    </row>
    <row r="1661" spans="29:47" s="325" customFormat="1" ht="15">
      <c r="AC1661" s="301"/>
      <c r="AD1661" s="301"/>
      <c r="AG1661" s="301"/>
      <c r="AH1661" s="301"/>
      <c r="AK1661" s="301"/>
      <c r="AL1661" s="301"/>
      <c r="AM1661" s="301"/>
      <c r="AP1661" s="301"/>
      <c r="AQ1661" s="301"/>
      <c r="AT1661" s="301"/>
      <c r="AU1661" s="301"/>
    </row>
    <row r="1662" spans="29:47" s="325" customFormat="1" ht="15">
      <c r="AC1662" s="301"/>
      <c r="AD1662" s="301"/>
      <c r="AG1662" s="301"/>
      <c r="AH1662" s="301"/>
      <c r="AK1662" s="301"/>
      <c r="AL1662" s="301"/>
      <c r="AM1662" s="301"/>
      <c r="AP1662" s="301"/>
      <c r="AQ1662" s="301"/>
      <c r="AT1662" s="301"/>
      <c r="AU1662" s="301"/>
    </row>
    <row r="1663" spans="29:47" s="325" customFormat="1" ht="15">
      <c r="AC1663" s="301"/>
      <c r="AD1663" s="301"/>
      <c r="AG1663" s="301"/>
      <c r="AH1663" s="301"/>
      <c r="AK1663" s="301"/>
      <c r="AL1663" s="301"/>
      <c r="AM1663" s="301"/>
      <c r="AP1663" s="301"/>
      <c r="AQ1663" s="301"/>
      <c r="AT1663" s="301"/>
      <c r="AU1663" s="301"/>
    </row>
    <row r="1664" spans="29:47" s="325" customFormat="1" ht="15">
      <c r="AC1664" s="301"/>
      <c r="AD1664" s="301"/>
      <c r="AG1664" s="301"/>
      <c r="AH1664" s="301"/>
      <c r="AK1664" s="301"/>
      <c r="AL1664" s="301"/>
      <c r="AM1664" s="301"/>
      <c r="AP1664" s="301"/>
      <c r="AQ1664" s="301"/>
      <c r="AT1664" s="301"/>
      <c r="AU1664" s="301"/>
    </row>
    <row r="1665" spans="29:47" s="325" customFormat="1" ht="15">
      <c r="AC1665" s="301"/>
      <c r="AD1665" s="301"/>
      <c r="AG1665" s="301"/>
      <c r="AH1665" s="301"/>
      <c r="AK1665" s="301"/>
      <c r="AL1665" s="301"/>
      <c r="AM1665" s="301"/>
      <c r="AP1665" s="301"/>
      <c r="AQ1665" s="301"/>
      <c r="AT1665" s="301"/>
      <c r="AU1665" s="301"/>
    </row>
    <row r="1666" spans="29:47" s="325" customFormat="1" ht="15">
      <c r="AC1666" s="301"/>
      <c r="AD1666" s="301"/>
      <c r="AG1666" s="301"/>
      <c r="AH1666" s="301"/>
      <c r="AK1666" s="301"/>
      <c r="AL1666" s="301"/>
      <c r="AM1666" s="301"/>
      <c r="AP1666" s="301"/>
      <c r="AQ1666" s="301"/>
      <c r="AT1666" s="301"/>
      <c r="AU1666" s="301"/>
    </row>
    <row r="1667" spans="29:47" s="325" customFormat="1" ht="15">
      <c r="AC1667" s="301"/>
      <c r="AD1667" s="301"/>
      <c r="AG1667" s="301"/>
      <c r="AH1667" s="301"/>
      <c r="AK1667" s="301"/>
      <c r="AL1667" s="301"/>
      <c r="AM1667" s="301"/>
      <c r="AP1667" s="301"/>
      <c r="AQ1667" s="301"/>
      <c r="AT1667" s="301"/>
      <c r="AU1667" s="301"/>
    </row>
    <row r="1668" spans="29:47" s="325" customFormat="1" ht="15">
      <c r="AC1668" s="301"/>
      <c r="AD1668" s="301"/>
      <c r="AG1668" s="301"/>
      <c r="AH1668" s="301"/>
      <c r="AK1668" s="301"/>
      <c r="AL1668" s="301"/>
      <c r="AM1668" s="301"/>
      <c r="AP1668" s="301"/>
      <c r="AQ1668" s="301"/>
      <c r="AT1668" s="301"/>
      <c r="AU1668" s="301"/>
    </row>
    <row r="1669" spans="29:47" s="325" customFormat="1" ht="15">
      <c r="AC1669" s="301"/>
      <c r="AD1669" s="301"/>
      <c r="AG1669" s="301"/>
      <c r="AH1669" s="301"/>
      <c r="AK1669" s="301"/>
      <c r="AL1669" s="301"/>
      <c r="AM1669" s="301"/>
      <c r="AP1669" s="301"/>
      <c r="AQ1669" s="301"/>
      <c r="AT1669" s="301"/>
      <c r="AU1669" s="301"/>
    </row>
    <row r="1670" spans="29:47" s="325" customFormat="1" ht="15">
      <c r="AC1670" s="301"/>
      <c r="AD1670" s="301"/>
      <c r="AG1670" s="301"/>
      <c r="AH1670" s="301"/>
      <c r="AK1670" s="301"/>
      <c r="AL1670" s="301"/>
      <c r="AM1670" s="301"/>
      <c r="AP1670" s="301"/>
      <c r="AQ1670" s="301"/>
      <c r="AT1670" s="301"/>
      <c r="AU1670" s="301"/>
    </row>
    <row r="1671" spans="29:47" s="325" customFormat="1" ht="15">
      <c r="AC1671" s="301"/>
      <c r="AD1671" s="301"/>
      <c r="AG1671" s="301"/>
      <c r="AH1671" s="301"/>
      <c r="AK1671" s="301"/>
      <c r="AL1671" s="301"/>
      <c r="AM1671" s="301"/>
      <c r="AP1671" s="301"/>
      <c r="AQ1671" s="301"/>
      <c r="AT1671" s="301"/>
      <c r="AU1671" s="301"/>
    </row>
    <row r="1672" spans="29:47" s="325" customFormat="1" ht="15">
      <c r="AC1672" s="301"/>
      <c r="AD1672" s="301"/>
      <c r="AG1672" s="301"/>
      <c r="AH1672" s="301"/>
      <c r="AK1672" s="301"/>
      <c r="AL1672" s="301"/>
      <c r="AM1672" s="301"/>
      <c r="AP1672" s="301"/>
      <c r="AQ1672" s="301"/>
      <c r="AT1672" s="301"/>
      <c r="AU1672" s="301"/>
    </row>
    <row r="1673" spans="29:47" s="325" customFormat="1" ht="15">
      <c r="AC1673" s="301"/>
      <c r="AD1673" s="301"/>
      <c r="AG1673" s="301"/>
      <c r="AH1673" s="301"/>
      <c r="AK1673" s="301"/>
      <c r="AL1673" s="301"/>
      <c r="AM1673" s="301"/>
      <c r="AP1673" s="301"/>
      <c r="AQ1673" s="301"/>
      <c r="AT1673" s="301"/>
      <c r="AU1673" s="301"/>
    </row>
    <row r="1674" spans="29:47" s="325" customFormat="1" ht="15">
      <c r="AC1674" s="301"/>
      <c r="AD1674" s="301"/>
      <c r="AG1674" s="301"/>
      <c r="AH1674" s="301"/>
      <c r="AK1674" s="301"/>
      <c r="AL1674" s="301"/>
      <c r="AM1674" s="301"/>
      <c r="AP1674" s="301"/>
      <c r="AQ1674" s="301"/>
      <c r="AT1674" s="301"/>
      <c r="AU1674" s="301"/>
    </row>
    <row r="1675" spans="29:47" s="325" customFormat="1" ht="15">
      <c r="AC1675" s="301"/>
      <c r="AD1675" s="301"/>
      <c r="AG1675" s="301"/>
      <c r="AH1675" s="301"/>
      <c r="AK1675" s="301"/>
      <c r="AL1675" s="301"/>
      <c r="AM1675" s="301"/>
      <c r="AP1675" s="301"/>
      <c r="AQ1675" s="301"/>
      <c r="AT1675" s="301"/>
      <c r="AU1675" s="301"/>
    </row>
    <row r="1676" spans="29:47" s="325" customFormat="1" ht="15">
      <c r="AC1676" s="301"/>
      <c r="AD1676" s="301"/>
      <c r="AG1676" s="301"/>
      <c r="AH1676" s="301"/>
      <c r="AK1676" s="301"/>
      <c r="AL1676" s="301"/>
      <c r="AM1676" s="301"/>
      <c r="AP1676" s="301"/>
      <c r="AQ1676" s="301"/>
      <c r="AT1676" s="301"/>
      <c r="AU1676" s="301"/>
    </row>
    <row r="1677" spans="29:47" s="325" customFormat="1" ht="15">
      <c r="AC1677" s="301"/>
      <c r="AD1677" s="301"/>
      <c r="AG1677" s="301"/>
      <c r="AH1677" s="301"/>
      <c r="AK1677" s="301"/>
      <c r="AL1677" s="301"/>
      <c r="AM1677" s="301"/>
      <c r="AP1677" s="301"/>
      <c r="AQ1677" s="301"/>
      <c r="AT1677" s="301"/>
      <c r="AU1677" s="301"/>
    </row>
    <row r="1678" spans="29:47" s="325" customFormat="1" ht="15">
      <c r="AC1678" s="301"/>
      <c r="AD1678" s="301"/>
      <c r="AG1678" s="301"/>
      <c r="AH1678" s="301"/>
      <c r="AK1678" s="301"/>
      <c r="AL1678" s="301"/>
      <c r="AM1678" s="301"/>
      <c r="AP1678" s="301"/>
      <c r="AQ1678" s="301"/>
      <c r="AT1678" s="301"/>
      <c r="AU1678" s="301"/>
    </row>
    <row r="1679" spans="29:47" s="325" customFormat="1" ht="15">
      <c r="AC1679" s="301"/>
      <c r="AD1679" s="301"/>
      <c r="AG1679" s="301"/>
      <c r="AH1679" s="301"/>
      <c r="AK1679" s="301"/>
      <c r="AL1679" s="301"/>
      <c r="AM1679" s="301"/>
      <c r="AP1679" s="301"/>
      <c r="AQ1679" s="301"/>
      <c r="AT1679" s="301"/>
      <c r="AU1679" s="301"/>
    </row>
    <row r="1680" spans="29:47" s="325" customFormat="1" ht="15">
      <c r="AC1680" s="301"/>
      <c r="AD1680" s="301"/>
      <c r="AG1680" s="301"/>
      <c r="AH1680" s="301"/>
      <c r="AK1680" s="301"/>
      <c r="AL1680" s="301"/>
      <c r="AM1680" s="301"/>
      <c r="AP1680" s="301"/>
      <c r="AQ1680" s="301"/>
      <c r="AT1680" s="301"/>
      <c r="AU1680" s="301"/>
    </row>
    <row r="1681" spans="29:47" s="325" customFormat="1" ht="15">
      <c r="AC1681" s="301"/>
      <c r="AD1681" s="301"/>
      <c r="AG1681" s="301"/>
      <c r="AH1681" s="301"/>
      <c r="AK1681" s="301"/>
      <c r="AL1681" s="301"/>
      <c r="AM1681" s="301"/>
      <c r="AP1681" s="301"/>
      <c r="AQ1681" s="301"/>
      <c r="AT1681" s="301"/>
      <c r="AU1681" s="301"/>
    </row>
    <row r="1682" spans="29:47" s="325" customFormat="1" ht="15">
      <c r="AC1682" s="301"/>
      <c r="AD1682" s="301"/>
      <c r="AG1682" s="301"/>
      <c r="AH1682" s="301"/>
      <c r="AK1682" s="301"/>
      <c r="AL1682" s="301"/>
      <c r="AM1682" s="301"/>
      <c r="AP1682" s="301"/>
      <c r="AQ1682" s="301"/>
      <c r="AT1682" s="301"/>
      <c r="AU1682" s="301"/>
    </row>
    <row r="1683" spans="29:47" s="325" customFormat="1" ht="15">
      <c r="AC1683" s="301"/>
      <c r="AD1683" s="301"/>
      <c r="AG1683" s="301"/>
      <c r="AH1683" s="301"/>
      <c r="AK1683" s="301"/>
      <c r="AL1683" s="301"/>
      <c r="AM1683" s="301"/>
      <c r="AP1683" s="301"/>
      <c r="AQ1683" s="301"/>
      <c r="AT1683" s="301"/>
      <c r="AU1683" s="301"/>
    </row>
    <row r="1684" spans="29:47" s="325" customFormat="1" ht="15">
      <c r="AC1684" s="301"/>
      <c r="AD1684" s="301"/>
      <c r="AG1684" s="301"/>
      <c r="AH1684" s="301"/>
      <c r="AK1684" s="301"/>
      <c r="AL1684" s="301"/>
      <c r="AM1684" s="301"/>
      <c r="AP1684" s="301"/>
      <c r="AQ1684" s="301"/>
      <c r="AT1684" s="301"/>
      <c r="AU1684" s="301"/>
    </row>
    <row r="1685" spans="29:47" s="325" customFormat="1" ht="15">
      <c r="AC1685" s="301"/>
      <c r="AD1685" s="301"/>
      <c r="AG1685" s="301"/>
      <c r="AH1685" s="301"/>
      <c r="AK1685" s="301"/>
      <c r="AL1685" s="301"/>
      <c r="AM1685" s="301"/>
      <c r="AP1685" s="301"/>
      <c r="AQ1685" s="301"/>
      <c r="AT1685" s="301"/>
      <c r="AU1685" s="301"/>
    </row>
    <row r="1686" spans="29:47" s="325" customFormat="1" ht="15">
      <c r="AC1686" s="301"/>
      <c r="AD1686" s="301"/>
      <c r="AG1686" s="301"/>
      <c r="AH1686" s="301"/>
      <c r="AK1686" s="301"/>
      <c r="AL1686" s="301"/>
      <c r="AM1686" s="301"/>
      <c r="AP1686" s="301"/>
      <c r="AQ1686" s="301"/>
      <c r="AT1686" s="301"/>
      <c r="AU1686" s="301"/>
    </row>
    <row r="1687" spans="29:47" s="325" customFormat="1" ht="15">
      <c r="AC1687" s="301"/>
      <c r="AD1687" s="301"/>
      <c r="AG1687" s="301"/>
      <c r="AH1687" s="301"/>
      <c r="AK1687" s="301"/>
      <c r="AL1687" s="301"/>
      <c r="AM1687" s="301"/>
      <c r="AP1687" s="301"/>
      <c r="AQ1687" s="301"/>
      <c r="AT1687" s="301"/>
      <c r="AU1687" s="301"/>
    </row>
    <row r="1688" spans="29:47" s="325" customFormat="1" ht="15">
      <c r="AC1688" s="301"/>
      <c r="AD1688" s="301"/>
      <c r="AG1688" s="301"/>
      <c r="AH1688" s="301"/>
      <c r="AK1688" s="301"/>
      <c r="AL1688" s="301"/>
      <c r="AM1688" s="301"/>
      <c r="AP1688" s="301"/>
      <c r="AQ1688" s="301"/>
      <c r="AT1688" s="301"/>
      <c r="AU1688" s="301"/>
    </row>
    <row r="1689" spans="29:47" s="325" customFormat="1" ht="15">
      <c r="AC1689" s="301"/>
      <c r="AD1689" s="301"/>
      <c r="AG1689" s="301"/>
      <c r="AH1689" s="301"/>
      <c r="AK1689" s="301"/>
      <c r="AL1689" s="301"/>
      <c r="AM1689" s="301"/>
      <c r="AP1689" s="301"/>
      <c r="AQ1689" s="301"/>
      <c r="AT1689" s="301"/>
      <c r="AU1689" s="301"/>
    </row>
    <row r="1690" spans="29:47" s="325" customFormat="1" ht="15">
      <c r="AC1690" s="301"/>
      <c r="AD1690" s="301"/>
      <c r="AG1690" s="301"/>
      <c r="AH1690" s="301"/>
      <c r="AK1690" s="301"/>
      <c r="AL1690" s="301"/>
      <c r="AM1690" s="301"/>
      <c r="AP1690" s="301"/>
      <c r="AQ1690" s="301"/>
      <c r="AT1690" s="301"/>
      <c r="AU1690" s="301"/>
    </row>
    <row r="1691" spans="29:47" s="325" customFormat="1" ht="15">
      <c r="AC1691" s="301"/>
      <c r="AD1691" s="301"/>
      <c r="AG1691" s="301"/>
      <c r="AH1691" s="301"/>
      <c r="AK1691" s="301"/>
      <c r="AL1691" s="301"/>
      <c r="AM1691" s="301"/>
      <c r="AP1691" s="301"/>
      <c r="AQ1691" s="301"/>
      <c r="AT1691" s="301"/>
      <c r="AU1691" s="301"/>
    </row>
    <row r="1692" spans="29:47" s="325" customFormat="1" ht="15">
      <c r="AC1692" s="301"/>
      <c r="AD1692" s="301"/>
      <c r="AG1692" s="301"/>
      <c r="AH1692" s="301"/>
      <c r="AK1692" s="301"/>
      <c r="AL1692" s="301"/>
      <c r="AM1692" s="301"/>
      <c r="AP1692" s="301"/>
      <c r="AQ1692" s="301"/>
      <c r="AT1692" s="301"/>
      <c r="AU1692" s="301"/>
    </row>
    <row r="1693" spans="29:47" s="325" customFormat="1" ht="15">
      <c r="AC1693" s="301"/>
      <c r="AD1693" s="301"/>
      <c r="AG1693" s="301"/>
      <c r="AH1693" s="301"/>
      <c r="AK1693" s="301"/>
      <c r="AL1693" s="301"/>
      <c r="AM1693" s="301"/>
      <c r="AP1693" s="301"/>
      <c r="AQ1693" s="301"/>
      <c r="AT1693" s="301"/>
      <c r="AU1693" s="301"/>
    </row>
    <row r="1694" spans="29:47" s="325" customFormat="1" ht="15">
      <c r="AC1694" s="301"/>
      <c r="AD1694" s="301"/>
      <c r="AG1694" s="301"/>
      <c r="AH1694" s="301"/>
      <c r="AK1694" s="301"/>
      <c r="AL1694" s="301"/>
      <c r="AM1694" s="301"/>
      <c r="AP1694" s="301"/>
      <c r="AQ1694" s="301"/>
      <c r="AT1694" s="301"/>
      <c r="AU1694" s="301"/>
    </row>
    <row r="1695" spans="29:47" s="325" customFormat="1" ht="15">
      <c r="AC1695" s="301"/>
      <c r="AD1695" s="301"/>
      <c r="AG1695" s="301"/>
      <c r="AH1695" s="301"/>
      <c r="AK1695" s="301"/>
      <c r="AL1695" s="301"/>
      <c r="AM1695" s="301"/>
      <c r="AP1695" s="301"/>
      <c r="AQ1695" s="301"/>
      <c r="AT1695" s="301"/>
      <c r="AU1695" s="301"/>
    </row>
    <row r="1696" spans="29:47" s="325" customFormat="1" ht="15">
      <c r="AC1696" s="301"/>
      <c r="AD1696" s="301"/>
      <c r="AG1696" s="301"/>
      <c r="AH1696" s="301"/>
      <c r="AK1696" s="301"/>
      <c r="AL1696" s="301"/>
      <c r="AM1696" s="301"/>
      <c r="AP1696" s="301"/>
      <c r="AQ1696" s="301"/>
      <c r="AT1696" s="301"/>
      <c r="AU1696" s="301"/>
    </row>
    <row r="1697" spans="29:47" s="325" customFormat="1" ht="15">
      <c r="AC1697" s="301"/>
      <c r="AD1697" s="301"/>
      <c r="AG1697" s="301"/>
      <c r="AH1697" s="301"/>
      <c r="AK1697" s="301"/>
      <c r="AL1697" s="301"/>
      <c r="AM1697" s="301"/>
      <c r="AP1697" s="301"/>
      <c r="AQ1697" s="301"/>
      <c r="AT1697" s="301"/>
      <c r="AU1697" s="301"/>
    </row>
    <row r="1698" spans="29:47" s="325" customFormat="1" ht="15">
      <c r="AC1698" s="301"/>
      <c r="AD1698" s="301"/>
      <c r="AG1698" s="301"/>
      <c r="AH1698" s="301"/>
      <c r="AK1698" s="301"/>
      <c r="AL1698" s="301"/>
      <c r="AM1698" s="301"/>
      <c r="AP1698" s="301"/>
      <c r="AQ1698" s="301"/>
      <c r="AT1698" s="301"/>
      <c r="AU1698" s="301"/>
    </row>
    <row r="1699" spans="29:47" s="325" customFormat="1" ht="15">
      <c r="AC1699" s="301"/>
      <c r="AD1699" s="301"/>
      <c r="AG1699" s="301"/>
      <c r="AH1699" s="301"/>
      <c r="AK1699" s="301"/>
      <c r="AL1699" s="301"/>
      <c r="AM1699" s="301"/>
      <c r="AP1699" s="301"/>
      <c r="AQ1699" s="301"/>
      <c r="AT1699" s="301"/>
      <c r="AU1699" s="301"/>
    </row>
    <row r="1700" spans="29:47" s="325" customFormat="1" ht="15">
      <c r="AC1700" s="301"/>
      <c r="AD1700" s="301"/>
      <c r="AG1700" s="301"/>
      <c r="AH1700" s="301"/>
      <c r="AK1700" s="301"/>
      <c r="AL1700" s="301"/>
      <c r="AM1700" s="301"/>
      <c r="AP1700" s="301"/>
      <c r="AQ1700" s="301"/>
      <c r="AT1700" s="301"/>
      <c r="AU1700" s="301"/>
    </row>
    <row r="1701" spans="29:47" s="325" customFormat="1" ht="15">
      <c r="AC1701" s="301"/>
      <c r="AD1701" s="301"/>
      <c r="AG1701" s="301"/>
      <c r="AH1701" s="301"/>
      <c r="AK1701" s="301"/>
      <c r="AL1701" s="301"/>
      <c r="AM1701" s="301"/>
      <c r="AP1701" s="301"/>
      <c r="AQ1701" s="301"/>
      <c r="AT1701" s="301"/>
      <c r="AU1701" s="301"/>
    </row>
    <row r="1702" spans="29:47" s="325" customFormat="1" ht="15">
      <c r="AC1702" s="301"/>
      <c r="AD1702" s="301"/>
      <c r="AG1702" s="301"/>
      <c r="AH1702" s="301"/>
      <c r="AK1702" s="301"/>
      <c r="AL1702" s="301"/>
      <c r="AM1702" s="301"/>
      <c r="AP1702" s="301"/>
      <c r="AQ1702" s="301"/>
      <c r="AT1702" s="301"/>
      <c r="AU1702" s="301"/>
    </row>
    <row r="1703" spans="29:47" s="325" customFormat="1" ht="15">
      <c r="AC1703" s="301"/>
      <c r="AD1703" s="301"/>
      <c r="AG1703" s="301"/>
      <c r="AH1703" s="301"/>
      <c r="AK1703" s="301"/>
      <c r="AL1703" s="301"/>
      <c r="AM1703" s="301"/>
      <c r="AP1703" s="301"/>
      <c r="AQ1703" s="301"/>
      <c r="AT1703" s="301"/>
      <c r="AU1703" s="301"/>
    </row>
    <row r="1704" spans="29:47" s="325" customFormat="1" ht="15">
      <c r="AC1704" s="301"/>
      <c r="AD1704" s="301"/>
      <c r="AG1704" s="301"/>
      <c r="AH1704" s="301"/>
      <c r="AK1704" s="301"/>
      <c r="AL1704" s="301"/>
      <c r="AM1704" s="301"/>
      <c r="AP1704" s="301"/>
      <c r="AQ1704" s="301"/>
      <c r="AT1704" s="301"/>
      <c r="AU1704" s="301"/>
    </row>
    <row r="1705" spans="29:47" s="325" customFormat="1" ht="15">
      <c r="AC1705" s="301"/>
      <c r="AD1705" s="301"/>
      <c r="AG1705" s="301"/>
      <c r="AH1705" s="301"/>
      <c r="AK1705" s="301"/>
      <c r="AL1705" s="301"/>
      <c r="AM1705" s="301"/>
      <c r="AP1705" s="301"/>
      <c r="AQ1705" s="301"/>
      <c r="AT1705" s="301"/>
      <c r="AU1705" s="301"/>
    </row>
    <row r="1706" spans="29:47" s="325" customFormat="1" ht="15">
      <c r="AC1706" s="301"/>
      <c r="AD1706" s="301"/>
      <c r="AG1706" s="301"/>
      <c r="AH1706" s="301"/>
      <c r="AK1706" s="301"/>
      <c r="AL1706" s="301"/>
      <c r="AM1706" s="301"/>
      <c r="AP1706" s="301"/>
      <c r="AQ1706" s="301"/>
      <c r="AT1706" s="301"/>
      <c r="AU1706" s="301"/>
    </row>
    <row r="1707" spans="29:47" s="325" customFormat="1" ht="15">
      <c r="AC1707" s="301"/>
      <c r="AD1707" s="301"/>
      <c r="AG1707" s="301"/>
      <c r="AH1707" s="301"/>
      <c r="AK1707" s="301"/>
      <c r="AL1707" s="301"/>
      <c r="AM1707" s="301"/>
      <c r="AP1707" s="301"/>
      <c r="AQ1707" s="301"/>
      <c r="AT1707" s="301"/>
      <c r="AU1707" s="301"/>
    </row>
    <row r="1708" spans="29:47" s="325" customFormat="1" ht="15">
      <c r="AC1708" s="301"/>
      <c r="AD1708" s="301"/>
      <c r="AG1708" s="301"/>
      <c r="AH1708" s="301"/>
      <c r="AK1708" s="301"/>
      <c r="AL1708" s="301"/>
      <c r="AM1708" s="301"/>
      <c r="AP1708" s="301"/>
      <c r="AQ1708" s="301"/>
      <c r="AT1708" s="301"/>
      <c r="AU1708" s="301"/>
    </row>
    <row r="1709" spans="29:47" s="325" customFormat="1" ht="15">
      <c r="AC1709" s="301"/>
      <c r="AD1709" s="301"/>
      <c r="AG1709" s="301"/>
      <c r="AH1709" s="301"/>
      <c r="AK1709" s="301"/>
      <c r="AL1709" s="301"/>
      <c r="AM1709" s="301"/>
      <c r="AP1709" s="301"/>
      <c r="AQ1709" s="301"/>
      <c r="AT1709" s="301"/>
      <c r="AU1709" s="301"/>
    </row>
    <row r="1710" spans="29:47" s="325" customFormat="1" ht="15">
      <c r="AC1710" s="301"/>
      <c r="AD1710" s="301"/>
      <c r="AG1710" s="301"/>
      <c r="AH1710" s="301"/>
      <c r="AK1710" s="301"/>
      <c r="AL1710" s="301"/>
      <c r="AM1710" s="301"/>
      <c r="AP1710" s="301"/>
      <c r="AQ1710" s="301"/>
      <c r="AT1710" s="301"/>
      <c r="AU1710" s="301"/>
    </row>
    <row r="1711" spans="29:47" s="325" customFormat="1" ht="15">
      <c r="AC1711" s="301"/>
      <c r="AD1711" s="301"/>
      <c r="AG1711" s="301"/>
      <c r="AH1711" s="301"/>
      <c r="AK1711" s="301"/>
      <c r="AL1711" s="301"/>
      <c r="AM1711" s="301"/>
      <c r="AP1711" s="301"/>
      <c r="AQ1711" s="301"/>
      <c r="AT1711" s="301"/>
      <c r="AU1711" s="301"/>
    </row>
    <row r="1712" spans="29:47" s="325" customFormat="1" ht="15">
      <c r="AC1712" s="301"/>
      <c r="AD1712" s="301"/>
      <c r="AG1712" s="301"/>
      <c r="AH1712" s="301"/>
      <c r="AK1712" s="301"/>
      <c r="AL1712" s="301"/>
      <c r="AM1712" s="301"/>
      <c r="AP1712" s="301"/>
      <c r="AQ1712" s="301"/>
      <c r="AT1712" s="301"/>
      <c r="AU1712" s="301"/>
    </row>
    <row r="1713" spans="29:47" s="325" customFormat="1" ht="15">
      <c r="AC1713" s="301"/>
      <c r="AD1713" s="301"/>
      <c r="AG1713" s="301"/>
      <c r="AH1713" s="301"/>
      <c r="AK1713" s="301"/>
      <c r="AL1713" s="301"/>
      <c r="AM1713" s="301"/>
      <c r="AP1713" s="301"/>
      <c r="AQ1713" s="301"/>
      <c r="AT1713" s="301"/>
      <c r="AU1713" s="301"/>
    </row>
    <row r="1714" spans="29:47" s="325" customFormat="1" ht="15">
      <c r="AC1714" s="301"/>
      <c r="AD1714" s="301"/>
      <c r="AG1714" s="301"/>
      <c r="AH1714" s="301"/>
      <c r="AK1714" s="301"/>
      <c r="AL1714" s="301"/>
      <c r="AM1714" s="301"/>
      <c r="AP1714" s="301"/>
      <c r="AQ1714" s="301"/>
      <c r="AT1714" s="301"/>
      <c r="AU1714" s="301"/>
    </row>
    <row r="1715" spans="29:47" s="325" customFormat="1" ht="15">
      <c r="AC1715" s="301"/>
      <c r="AD1715" s="301"/>
      <c r="AG1715" s="301"/>
      <c r="AH1715" s="301"/>
      <c r="AK1715" s="301"/>
      <c r="AL1715" s="301"/>
      <c r="AM1715" s="301"/>
      <c r="AP1715" s="301"/>
      <c r="AQ1715" s="301"/>
      <c r="AT1715" s="301"/>
      <c r="AU1715" s="301"/>
    </row>
    <row r="1716" spans="29:47" s="325" customFormat="1" ht="15">
      <c r="AC1716" s="301"/>
      <c r="AD1716" s="301"/>
      <c r="AG1716" s="301"/>
      <c r="AH1716" s="301"/>
      <c r="AK1716" s="301"/>
      <c r="AL1716" s="301"/>
      <c r="AM1716" s="301"/>
      <c r="AP1716" s="301"/>
      <c r="AQ1716" s="301"/>
      <c r="AT1716" s="301"/>
      <c r="AU1716" s="301"/>
    </row>
    <row r="1717" spans="29:47" s="325" customFormat="1" ht="15">
      <c r="AC1717" s="301"/>
      <c r="AD1717" s="301"/>
      <c r="AG1717" s="301"/>
      <c r="AH1717" s="301"/>
      <c r="AK1717" s="301"/>
      <c r="AL1717" s="301"/>
      <c r="AM1717" s="301"/>
      <c r="AP1717" s="301"/>
      <c r="AQ1717" s="301"/>
      <c r="AT1717" s="301"/>
      <c r="AU1717" s="301"/>
    </row>
    <row r="1718" spans="29:47" s="325" customFormat="1" ht="15">
      <c r="AC1718" s="301"/>
      <c r="AD1718" s="301"/>
      <c r="AG1718" s="301"/>
      <c r="AH1718" s="301"/>
      <c r="AK1718" s="301"/>
      <c r="AL1718" s="301"/>
      <c r="AM1718" s="301"/>
      <c r="AP1718" s="301"/>
      <c r="AQ1718" s="301"/>
      <c r="AT1718" s="301"/>
      <c r="AU1718" s="301"/>
    </row>
    <row r="1719" spans="29:47" s="325" customFormat="1" ht="15">
      <c r="AC1719" s="301"/>
      <c r="AD1719" s="301"/>
      <c r="AG1719" s="301"/>
      <c r="AH1719" s="301"/>
      <c r="AK1719" s="301"/>
      <c r="AL1719" s="301"/>
      <c r="AM1719" s="301"/>
      <c r="AP1719" s="301"/>
      <c r="AQ1719" s="301"/>
      <c r="AT1719" s="301"/>
      <c r="AU1719" s="301"/>
    </row>
    <row r="1720" spans="29:47" s="325" customFormat="1" ht="15">
      <c r="AC1720" s="301"/>
      <c r="AD1720" s="301"/>
      <c r="AG1720" s="301"/>
      <c r="AH1720" s="301"/>
      <c r="AK1720" s="301"/>
      <c r="AL1720" s="301"/>
      <c r="AM1720" s="301"/>
      <c r="AP1720" s="301"/>
      <c r="AQ1720" s="301"/>
      <c r="AT1720" s="301"/>
      <c r="AU1720" s="301"/>
    </row>
    <row r="1721" spans="29:47" s="325" customFormat="1" ht="15">
      <c r="AC1721" s="301"/>
      <c r="AD1721" s="301"/>
      <c r="AG1721" s="301"/>
      <c r="AH1721" s="301"/>
      <c r="AK1721" s="301"/>
      <c r="AL1721" s="301"/>
      <c r="AM1721" s="301"/>
      <c r="AP1721" s="301"/>
      <c r="AQ1721" s="301"/>
      <c r="AT1721" s="301"/>
      <c r="AU1721" s="301"/>
    </row>
    <row r="1722" spans="29:47" s="325" customFormat="1" ht="15">
      <c r="AC1722" s="301"/>
      <c r="AD1722" s="301"/>
      <c r="AG1722" s="301"/>
      <c r="AH1722" s="301"/>
      <c r="AK1722" s="301"/>
      <c r="AL1722" s="301"/>
      <c r="AM1722" s="301"/>
      <c r="AP1722" s="301"/>
      <c r="AQ1722" s="301"/>
      <c r="AT1722" s="301"/>
      <c r="AU1722" s="301"/>
    </row>
    <row r="1723" spans="29:47" s="325" customFormat="1" ht="15">
      <c r="AC1723" s="301"/>
      <c r="AD1723" s="301"/>
      <c r="AG1723" s="301"/>
      <c r="AH1723" s="301"/>
      <c r="AK1723" s="301"/>
      <c r="AL1723" s="301"/>
      <c r="AM1723" s="301"/>
      <c r="AP1723" s="301"/>
      <c r="AQ1723" s="301"/>
      <c r="AT1723" s="301"/>
      <c r="AU1723" s="301"/>
    </row>
    <row r="1724" spans="29:47" s="325" customFormat="1" ht="15">
      <c r="AC1724" s="301"/>
      <c r="AD1724" s="301"/>
      <c r="AG1724" s="301"/>
      <c r="AH1724" s="301"/>
      <c r="AK1724" s="301"/>
      <c r="AL1724" s="301"/>
      <c r="AM1724" s="301"/>
      <c r="AP1724" s="301"/>
      <c r="AQ1724" s="301"/>
      <c r="AT1724" s="301"/>
      <c r="AU1724" s="301"/>
    </row>
    <row r="1725" spans="29:47" s="325" customFormat="1" ht="15">
      <c r="AC1725" s="301"/>
      <c r="AD1725" s="301"/>
      <c r="AG1725" s="301"/>
      <c r="AH1725" s="301"/>
      <c r="AK1725" s="301"/>
      <c r="AL1725" s="301"/>
      <c r="AM1725" s="301"/>
      <c r="AP1725" s="301"/>
      <c r="AQ1725" s="301"/>
      <c r="AT1725" s="301"/>
      <c r="AU1725" s="301"/>
    </row>
    <row r="1726" spans="29:47" s="325" customFormat="1" ht="15">
      <c r="AC1726" s="301"/>
      <c r="AD1726" s="301"/>
      <c r="AG1726" s="301"/>
      <c r="AH1726" s="301"/>
      <c r="AK1726" s="301"/>
      <c r="AL1726" s="301"/>
      <c r="AM1726" s="301"/>
      <c r="AP1726" s="301"/>
      <c r="AQ1726" s="301"/>
      <c r="AT1726" s="301"/>
      <c r="AU1726" s="301"/>
    </row>
    <row r="1727" spans="29:47" s="325" customFormat="1" ht="15">
      <c r="AC1727" s="301"/>
      <c r="AD1727" s="301"/>
      <c r="AG1727" s="301"/>
      <c r="AH1727" s="301"/>
      <c r="AK1727" s="301"/>
      <c r="AL1727" s="301"/>
      <c r="AM1727" s="301"/>
      <c r="AP1727" s="301"/>
      <c r="AQ1727" s="301"/>
      <c r="AT1727" s="301"/>
      <c r="AU1727" s="301"/>
    </row>
    <row r="1728" spans="29:47" s="325" customFormat="1" ht="15">
      <c r="AC1728" s="301"/>
      <c r="AD1728" s="301"/>
      <c r="AG1728" s="301"/>
      <c r="AH1728" s="301"/>
      <c r="AK1728" s="301"/>
      <c r="AL1728" s="301"/>
      <c r="AM1728" s="301"/>
      <c r="AP1728" s="301"/>
      <c r="AQ1728" s="301"/>
      <c r="AT1728" s="301"/>
      <c r="AU1728" s="301"/>
    </row>
    <row r="1729" spans="29:47" s="325" customFormat="1" ht="15">
      <c r="AC1729" s="301"/>
      <c r="AD1729" s="301"/>
      <c r="AG1729" s="301"/>
      <c r="AH1729" s="301"/>
      <c r="AK1729" s="301"/>
      <c r="AL1729" s="301"/>
      <c r="AM1729" s="301"/>
      <c r="AP1729" s="301"/>
      <c r="AQ1729" s="301"/>
      <c r="AT1729" s="301"/>
      <c r="AU1729" s="301"/>
    </row>
    <row r="1730" spans="29:47" s="325" customFormat="1" ht="15">
      <c r="AC1730" s="301"/>
      <c r="AD1730" s="301"/>
      <c r="AG1730" s="301"/>
      <c r="AH1730" s="301"/>
      <c r="AK1730" s="301"/>
      <c r="AL1730" s="301"/>
      <c r="AM1730" s="301"/>
      <c r="AP1730" s="301"/>
      <c r="AQ1730" s="301"/>
      <c r="AT1730" s="301"/>
      <c r="AU1730" s="301"/>
    </row>
    <row r="1731" spans="29:47" s="325" customFormat="1" ht="15">
      <c r="AC1731" s="301"/>
      <c r="AD1731" s="301"/>
      <c r="AG1731" s="301"/>
      <c r="AH1731" s="301"/>
      <c r="AK1731" s="301"/>
      <c r="AL1731" s="301"/>
      <c r="AM1731" s="301"/>
      <c r="AP1731" s="301"/>
      <c r="AQ1731" s="301"/>
      <c r="AT1731" s="301"/>
      <c r="AU1731" s="301"/>
    </row>
    <row r="1732" spans="29:47" s="325" customFormat="1" ht="15">
      <c r="AC1732" s="301"/>
      <c r="AD1732" s="301"/>
      <c r="AG1732" s="301"/>
      <c r="AH1732" s="301"/>
      <c r="AK1732" s="301"/>
      <c r="AL1732" s="301"/>
      <c r="AM1732" s="301"/>
      <c r="AP1732" s="301"/>
      <c r="AQ1732" s="301"/>
      <c r="AT1732" s="301"/>
      <c r="AU1732" s="301"/>
    </row>
    <row r="1733" spans="29:47" s="325" customFormat="1" ht="15">
      <c r="AC1733" s="301"/>
      <c r="AD1733" s="301"/>
      <c r="AG1733" s="301"/>
      <c r="AH1733" s="301"/>
      <c r="AK1733" s="301"/>
      <c r="AL1733" s="301"/>
      <c r="AM1733" s="301"/>
      <c r="AP1733" s="301"/>
      <c r="AQ1733" s="301"/>
      <c r="AT1733" s="301"/>
      <c r="AU1733" s="301"/>
    </row>
    <row r="1734" spans="29:47" s="325" customFormat="1" ht="15">
      <c r="AC1734" s="301"/>
      <c r="AD1734" s="301"/>
      <c r="AG1734" s="301"/>
      <c r="AH1734" s="301"/>
      <c r="AK1734" s="301"/>
      <c r="AL1734" s="301"/>
      <c r="AM1734" s="301"/>
      <c r="AP1734" s="301"/>
      <c r="AQ1734" s="301"/>
      <c r="AT1734" s="301"/>
      <c r="AU1734" s="301"/>
    </row>
    <row r="1735" spans="29:47" s="325" customFormat="1" ht="15">
      <c r="AC1735" s="301"/>
      <c r="AD1735" s="301"/>
      <c r="AG1735" s="301"/>
      <c r="AH1735" s="301"/>
      <c r="AK1735" s="301"/>
      <c r="AL1735" s="301"/>
      <c r="AM1735" s="301"/>
      <c r="AP1735" s="301"/>
      <c r="AQ1735" s="301"/>
      <c r="AT1735" s="301"/>
      <c r="AU1735" s="301"/>
    </row>
    <row r="1736" spans="29:47" s="325" customFormat="1" ht="15">
      <c r="AC1736" s="301"/>
      <c r="AD1736" s="301"/>
      <c r="AG1736" s="301"/>
      <c r="AH1736" s="301"/>
      <c r="AK1736" s="301"/>
      <c r="AL1736" s="301"/>
      <c r="AM1736" s="301"/>
      <c r="AP1736" s="301"/>
      <c r="AQ1736" s="301"/>
      <c r="AT1736" s="301"/>
      <c r="AU1736" s="301"/>
    </row>
    <row r="1737" spans="29:47" s="325" customFormat="1" ht="15">
      <c r="AC1737" s="301"/>
      <c r="AD1737" s="301"/>
      <c r="AG1737" s="301"/>
      <c r="AH1737" s="301"/>
      <c r="AK1737" s="301"/>
      <c r="AL1737" s="301"/>
      <c r="AM1737" s="301"/>
      <c r="AP1737" s="301"/>
      <c r="AQ1737" s="301"/>
      <c r="AT1737" s="301"/>
      <c r="AU1737" s="301"/>
    </row>
    <row r="1738" spans="29:47" s="325" customFormat="1" ht="15">
      <c r="AC1738" s="301"/>
      <c r="AD1738" s="301"/>
      <c r="AG1738" s="301"/>
      <c r="AH1738" s="301"/>
      <c r="AK1738" s="301"/>
      <c r="AL1738" s="301"/>
      <c r="AM1738" s="301"/>
      <c r="AP1738" s="301"/>
      <c r="AQ1738" s="301"/>
      <c r="AT1738" s="301"/>
      <c r="AU1738" s="301"/>
    </row>
    <row r="1739" spans="29:47" s="325" customFormat="1" ht="15">
      <c r="AC1739" s="301"/>
      <c r="AD1739" s="301"/>
      <c r="AG1739" s="301"/>
      <c r="AH1739" s="301"/>
      <c r="AK1739" s="301"/>
      <c r="AL1739" s="301"/>
      <c r="AM1739" s="301"/>
      <c r="AP1739" s="301"/>
      <c r="AQ1739" s="301"/>
      <c r="AT1739" s="301"/>
      <c r="AU1739" s="301"/>
    </row>
    <row r="1740" spans="29:47" s="325" customFormat="1" ht="15">
      <c r="AC1740" s="301"/>
      <c r="AD1740" s="301"/>
      <c r="AG1740" s="301"/>
      <c r="AH1740" s="301"/>
      <c r="AK1740" s="301"/>
      <c r="AL1740" s="301"/>
      <c r="AM1740" s="301"/>
      <c r="AP1740" s="301"/>
      <c r="AQ1740" s="301"/>
      <c r="AT1740" s="301"/>
      <c r="AU1740" s="301"/>
    </row>
    <row r="1741" spans="29:47" s="325" customFormat="1" ht="15">
      <c r="AC1741" s="301"/>
      <c r="AD1741" s="301"/>
      <c r="AG1741" s="301"/>
      <c r="AH1741" s="301"/>
      <c r="AK1741" s="301"/>
      <c r="AL1741" s="301"/>
      <c r="AM1741" s="301"/>
      <c r="AP1741" s="301"/>
      <c r="AQ1741" s="301"/>
      <c r="AT1741" s="301"/>
      <c r="AU1741" s="301"/>
    </row>
    <row r="1742" spans="29:47" s="325" customFormat="1" ht="15">
      <c r="AC1742" s="301"/>
      <c r="AD1742" s="301"/>
      <c r="AG1742" s="301"/>
      <c r="AH1742" s="301"/>
      <c r="AK1742" s="301"/>
      <c r="AL1742" s="301"/>
      <c r="AM1742" s="301"/>
      <c r="AP1742" s="301"/>
      <c r="AQ1742" s="301"/>
      <c r="AT1742" s="301"/>
      <c r="AU1742" s="301"/>
    </row>
    <row r="1743" spans="29:47" s="325" customFormat="1" ht="15">
      <c r="AC1743" s="301"/>
      <c r="AD1743" s="301"/>
      <c r="AG1743" s="301"/>
      <c r="AH1743" s="301"/>
      <c r="AK1743" s="301"/>
      <c r="AL1743" s="301"/>
      <c r="AM1743" s="301"/>
      <c r="AP1743" s="301"/>
      <c r="AQ1743" s="301"/>
      <c r="AT1743" s="301"/>
      <c r="AU1743" s="301"/>
    </row>
    <row r="1744" spans="29:47" s="325" customFormat="1" ht="15">
      <c r="AC1744" s="301"/>
      <c r="AD1744" s="301"/>
      <c r="AG1744" s="301"/>
      <c r="AH1744" s="301"/>
      <c r="AK1744" s="301"/>
      <c r="AL1744" s="301"/>
      <c r="AM1744" s="301"/>
      <c r="AP1744" s="301"/>
      <c r="AQ1744" s="301"/>
      <c r="AT1744" s="301"/>
      <c r="AU1744" s="301"/>
    </row>
    <row r="1745" spans="29:47" s="325" customFormat="1" ht="15">
      <c r="AC1745" s="301"/>
      <c r="AD1745" s="301"/>
      <c r="AG1745" s="301"/>
      <c r="AH1745" s="301"/>
      <c r="AK1745" s="301"/>
      <c r="AL1745" s="301"/>
      <c r="AM1745" s="301"/>
      <c r="AP1745" s="301"/>
      <c r="AQ1745" s="301"/>
      <c r="AT1745" s="301"/>
      <c r="AU1745" s="301"/>
    </row>
    <row r="1746" spans="29:47" s="325" customFormat="1" ht="15">
      <c r="AC1746" s="301"/>
      <c r="AD1746" s="301"/>
      <c r="AG1746" s="301"/>
      <c r="AH1746" s="301"/>
      <c r="AK1746" s="301"/>
      <c r="AL1746" s="301"/>
      <c r="AM1746" s="301"/>
      <c r="AP1746" s="301"/>
      <c r="AQ1746" s="301"/>
      <c r="AT1746" s="301"/>
      <c r="AU1746" s="301"/>
    </row>
    <row r="1747" spans="29:47" s="325" customFormat="1" ht="15">
      <c r="AC1747" s="301"/>
      <c r="AD1747" s="301"/>
      <c r="AG1747" s="301"/>
      <c r="AH1747" s="301"/>
      <c r="AK1747" s="301"/>
      <c r="AL1747" s="301"/>
      <c r="AM1747" s="301"/>
      <c r="AP1747" s="301"/>
      <c r="AQ1747" s="301"/>
      <c r="AT1747" s="301"/>
      <c r="AU1747" s="301"/>
    </row>
    <row r="1748" spans="29:47" s="325" customFormat="1" ht="15">
      <c r="AC1748" s="301"/>
      <c r="AD1748" s="301"/>
      <c r="AG1748" s="301"/>
      <c r="AH1748" s="301"/>
      <c r="AK1748" s="301"/>
      <c r="AL1748" s="301"/>
      <c r="AM1748" s="301"/>
      <c r="AP1748" s="301"/>
      <c r="AQ1748" s="301"/>
      <c r="AT1748" s="301"/>
      <c r="AU1748" s="301"/>
    </row>
    <row r="1749" spans="29:47" s="325" customFormat="1" ht="15">
      <c r="AC1749" s="301"/>
      <c r="AD1749" s="301"/>
      <c r="AG1749" s="301"/>
      <c r="AH1749" s="301"/>
      <c r="AK1749" s="301"/>
      <c r="AL1749" s="301"/>
      <c r="AM1749" s="301"/>
      <c r="AP1749" s="301"/>
      <c r="AQ1749" s="301"/>
      <c r="AT1749" s="301"/>
      <c r="AU1749" s="301"/>
    </row>
    <row r="1750" spans="29:47" s="325" customFormat="1" ht="15">
      <c r="AC1750" s="301"/>
      <c r="AD1750" s="301"/>
      <c r="AG1750" s="301"/>
      <c r="AH1750" s="301"/>
      <c r="AK1750" s="301"/>
      <c r="AL1750" s="301"/>
      <c r="AM1750" s="301"/>
      <c r="AP1750" s="301"/>
      <c r="AQ1750" s="301"/>
      <c r="AT1750" s="301"/>
      <c r="AU1750" s="301"/>
    </row>
    <row r="1751" spans="29:47" s="325" customFormat="1" ht="15">
      <c r="AC1751" s="301"/>
      <c r="AD1751" s="301"/>
      <c r="AG1751" s="301"/>
      <c r="AH1751" s="301"/>
      <c r="AK1751" s="301"/>
      <c r="AL1751" s="301"/>
      <c r="AM1751" s="301"/>
      <c r="AP1751" s="301"/>
      <c r="AQ1751" s="301"/>
      <c r="AT1751" s="301"/>
      <c r="AU1751" s="301"/>
    </row>
    <row r="1752" spans="29:47" s="325" customFormat="1" ht="15">
      <c r="AC1752" s="301"/>
      <c r="AD1752" s="301"/>
      <c r="AG1752" s="301"/>
      <c r="AH1752" s="301"/>
      <c r="AK1752" s="301"/>
      <c r="AL1752" s="301"/>
      <c r="AM1752" s="301"/>
      <c r="AP1752" s="301"/>
      <c r="AQ1752" s="301"/>
      <c r="AT1752" s="301"/>
      <c r="AU1752" s="301"/>
    </row>
    <row r="1753" spans="29:47" s="325" customFormat="1" ht="15">
      <c r="AC1753" s="301"/>
      <c r="AD1753" s="301"/>
      <c r="AG1753" s="301"/>
      <c r="AH1753" s="301"/>
      <c r="AK1753" s="301"/>
      <c r="AL1753" s="301"/>
      <c r="AM1753" s="301"/>
      <c r="AP1753" s="301"/>
      <c r="AQ1753" s="301"/>
      <c r="AT1753" s="301"/>
      <c r="AU1753" s="301"/>
    </row>
    <row r="1754" spans="29:47" s="325" customFormat="1" ht="15">
      <c r="AC1754" s="301"/>
      <c r="AD1754" s="301"/>
      <c r="AG1754" s="301"/>
      <c r="AH1754" s="301"/>
      <c r="AK1754" s="301"/>
      <c r="AL1754" s="301"/>
      <c r="AM1754" s="301"/>
      <c r="AP1754" s="301"/>
      <c r="AQ1754" s="301"/>
      <c r="AT1754" s="301"/>
      <c r="AU1754" s="301"/>
    </row>
    <row r="1755" spans="29:47" s="325" customFormat="1" ht="15">
      <c r="AC1755" s="301"/>
      <c r="AD1755" s="301"/>
      <c r="AG1755" s="301"/>
      <c r="AH1755" s="301"/>
      <c r="AK1755" s="301"/>
      <c r="AL1755" s="301"/>
      <c r="AM1755" s="301"/>
      <c r="AP1755" s="301"/>
      <c r="AQ1755" s="301"/>
      <c r="AT1755" s="301"/>
      <c r="AU1755" s="301"/>
    </row>
    <row r="1756" spans="29:47" s="325" customFormat="1" ht="15">
      <c r="AC1756" s="301"/>
      <c r="AD1756" s="301"/>
      <c r="AG1756" s="301"/>
      <c r="AH1756" s="301"/>
      <c r="AK1756" s="301"/>
      <c r="AL1756" s="301"/>
      <c r="AM1756" s="301"/>
      <c r="AP1756" s="301"/>
      <c r="AQ1756" s="301"/>
      <c r="AT1756" s="301"/>
      <c r="AU1756" s="301"/>
    </row>
    <row r="1757" spans="29:47" s="325" customFormat="1" ht="15">
      <c r="AC1757" s="301"/>
      <c r="AD1757" s="301"/>
      <c r="AG1757" s="301"/>
      <c r="AH1757" s="301"/>
      <c r="AK1757" s="301"/>
      <c r="AL1757" s="301"/>
      <c r="AM1757" s="301"/>
      <c r="AP1757" s="301"/>
      <c r="AQ1757" s="301"/>
      <c r="AT1757" s="301"/>
      <c r="AU1757" s="301"/>
    </row>
    <row r="1758" spans="29:47" s="325" customFormat="1" ht="15">
      <c r="AC1758" s="301"/>
      <c r="AD1758" s="301"/>
      <c r="AG1758" s="301"/>
      <c r="AH1758" s="301"/>
      <c r="AK1758" s="301"/>
      <c r="AL1758" s="301"/>
      <c r="AM1758" s="301"/>
      <c r="AP1758" s="301"/>
      <c r="AQ1758" s="301"/>
      <c r="AT1758" s="301"/>
      <c r="AU1758" s="301"/>
    </row>
    <row r="1759" spans="29:47" s="325" customFormat="1" ht="15">
      <c r="AC1759" s="301"/>
      <c r="AD1759" s="301"/>
      <c r="AG1759" s="301"/>
      <c r="AH1759" s="301"/>
      <c r="AK1759" s="301"/>
      <c r="AL1759" s="301"/>
      <c r="AM1759" s="301"/>
      <c r="AP1759" s="301"/>
      <c r="AQ1759" s="301"/>
      <c r="AT1759" s="301"/>
      <c r="AU1759" s="301"/>
    </row>
    <row r="1760" spans="29:47" s="325" customFormat="1" ht="15">
      <c r="AC1760" s="301"/>
      <c r="AD1760" s="301"/>
      <c r="AG1760" s="301"/>
      <c r="AH1760" s="301"/>
      <c r="AK1760" s="301"/>
      <c r="AL1760" s="301"/>
      <c r="AM1760" s="301"/>
      <c r="AP1760" s="301"/>
      <c r="AQ1760" s="301"/>
      <c r="AT1760" s="301"/>
      <c r="AU1760" s="301"/>
    </row>
    <row r="1761" spans="29:47" s="325" customFormat="1" ht="15">
      <c r="AC1761" s="301"/>
      <c r="AD1761" s="301"/>
      <c r="AG1761" s="301"/>
      <c r="AH1761" s="301"/>
      <c r="AK1761" s="301"/>
      <c r="AL1761" s="301"/>
      <c r="AM1761" s="301"/>
      <c r="AP1761" s="301"/>
      <c r="AQ1761" s="301"/>
      <c r="AT1761" s="301"/>
      <c r="AU1761" s="301"/>
    </row>
    <row r="1762" spans="29:47" s="325" customFormat="1" ht="15">
      <c r="AC1762" s="301"/>
      <c r="AD1762" s="301"/>
      <c r="AG1762" s="301"/>
      <c r="AH1762" s="301"/>
      <c r="AK1762" s="301"/>
      <c r="AL1762" s="301"/>
      <c r="AM1762" s="301"/>
      <c r="AP1762" s="301"/>
      <c r="AQ1762" s="301"/>
      <c r="AT1762" s="301"/>
      <c r="AU1762" s="301"/>
    </row>
    <row r="1763" spans="29:47" s="325" customFormat="1" ht="15">
      <c r="AC1763" s="301"/>
      <c r="AD1763" s="301"/>
      <c r="AG1763" s="301"/>
      <c r="AH1763" s="301"/>
      <c r="AK1763" s="301"/>
      <c r="AL1763" s="301"/>
      <c r="AM1763" s="301"/>
      <c r="AP1763" s="301"/>
      <c r="AQ1763" s="301"/>
      <c r="AT1763" s="301"/>
      <c r="AU1763" s="301"/>
    </row>
    <row r="1764" spans="29:47" s="325" customFormat="1" ht="15">
      <c r="AC1764" s="301"/>
      <c r="AD1764" s="301"/>
      <c r="AG1764" s="301"/>
      <c r="AH1764" s="301"/>
      <c r="AK1764" s="301"/>
      <c r="AL1764" s="301"/>
      <c r="AM1764" s="301"/>
      <c r="AP1764" s="301"/>
      <c r="AQ1764" s="301"/>
      <c r="AT1764" s="301"/>
      <c r="AU1764" s="301"/>
    </row>
    <row r="1765" spans="29:47" s="325" customFormat="1" ht="15">
      <c r="AC1765" s="301"/>
      <c r="AD1765" s="301"/>
      <c r="AG1765" s="301"/>
      <c r="AH1765" s="301"/>
      <c r="AK1765" s="301"/>
      <c r="AL1765" s="301"/>
      <c r="AM1765" s="301"/>
      <c r="AP1765" s="301"/>
      <c r="AQ1765" s="301"/>
      <c r="AT1765" s="301"/>
      <c r="AU1765" s="301"/>
    </row>
    <row r="1766" spans="29:47" s="325" customFormat="1" ht="15">
      <c r="AC1766" s="301"/>
      <c r="AD1766" s="301"/>
      <c r="AG1766" s="301"/>
      <c r="AH1766" s="301"/>
      <c r="AK1766" s="301"/>
      <c r="AL1766" s="301"/>
      <c r="AM1766" s="301"/>
      <c r="AP1766" s="301"/>
      <c r="AQ1766" s="301"/>
      <c r="AT1766" s="301"/>
      <c r="AU1766" s="301"/>
    </row>
    <row r="1767" spans="29:47" s="325" customFormat="1" ht="15">
      <c r="AC1767" s="301"/>
      <c r="AD1767" s="301"/>
      <c r="AG1767" s="301"/>
      <c r="AH1767" s="301"/>
      <c r="AK1767" s="301"/>
      <c r="AL1767" s="301"/>
      <c r="AM1767" s="301"/>
      <c r="AP1767" s="301"/>
      <c r="AQ1767" s="301"/>
      <c r="AT1767" s="301"/>
      <c r="AU1767" s="301"/>
    </row>
    <row r="1768" spans="29:47" s="325" customFormat="1" ht="15">
      <c r="AC1768" s="301"/>
      <c r="AD1768" s="301"/>
      <c r="AG1768" s="301"/>
      <c r="AH1768" s="301"/>
      <c r="AK1768" s="301"/>
      <c r="AL1768" s="301"/>
      <c r="AM1768" s="301"/>
      <c r="AP1768" s="301"/>
      <c r="AQ1768" s="301"/>
      <c r="AT1768" s="301"/>
      <c r="AU1768" s="301"/>
    </row>
    <row r="1769" spans="29:47" s="325" customFormat="1" ht="15">
      <c r="AC1769" s="301"/>
      <c r="AD1769" s="301"/>
      <c r="AG1769" s="301"/>
      <c r="AH1769" s="301"/>
      <c r="AK1769" s="301"/>
      <c r="AL1769" s="301"/>
      <c r="AM1769" s="301"/>
      <c r="AP1769" s="301"/>
      <c r="AQ1769" s="301"/>
      <c r="AT1769" s="301"/>
      <c r="AU1769" s="301"/>
    </row>
    <row r="1770" spans="29:47" s="325" customFormat="1" ht="15">
      <c r="AC1770" s="301"/>
      <c r="AD1770" s="301"/>
      <c r="AG1770" s="301"/>
      <c r="AH1770" s="301"/>
      <c r="AK1770" s="301"/>
      <c r="AL1770" s="301"/>
      <c r="AM1770" s="301"/>
      <c r="AP1770" s="301"/>
      <c r="AQ1770" s="301"/>
      <c r="AT1770" s="301"/>
      <c r="AU1770" s="301"/>
    </row>
    <row r="1771" spans="29:47" s="325" customFormat="1" ht="15">
      <c r="AC1771" s="301"/>
      <c r="AD1771" s="301"/>
      <c r="AG1771" s="301"/>
      <c r="AH1771" s="301"/>
      <c r="AK1771" s="301"/>
      <c r="AL1771" s="301"/>
      <c r="AM1771" s="301"/>
      <c r="AP1771" s="301"/>
      <c r="AQ1771" s="301"/>
      <c r="AT1771" s="301"/>
      <c r="AU1771" s="301"/>
    </row>
    <row r="1772" spans="29:47" s="325" customFormat="1" ht="15">
      <c r="AC1772" s="301"/>
      <c r="AD1772" s="301"/>
      <c r="AG1772" s="301"/>
      <c r="AH1772" s="301"/>
      <c r="AK1772" s="301"/>
      <c r="AL1772" s="301"/>
      <c r="AM1772" s="301"/>
      <c r="AP1772" s="301"/>
      <c r="AQ1772" s="301"/>
      <c r="AT1772" s="301"/>
      <c r="AU1772" s="301"/>
    </row>
    <row r="1773" spans="29:47" s="325" customFormat="1" ht="15">
      <c r="AC1773" s="301"/>
      <c r="AD1773" s="301"/>
      <c r="AG1773" s="301"/>
      <c r="AH1773" s="301"/>
      <c r="AK1773" s="301"/>
      <c r="AL1773" s="301"/>
      <c r="AM1773" s="301"/>
      <c r="AP1773" s="301"/>
      <c r="AQ1773" s="301"/>
      <c r="AT1773" s="301"/>
      <c r="AU1773" s="301"/>
    </row>
    <row r="1774" spans="29:47" s="325" customFormat="1" ht="15">
      <c r="AC1774" s="301"/>
      <c r="AD1774" s="301"/>
      <c r="AG1774" s="301"/>
      <c r="AH1774" s="301"/>
      <c r="AK1774" s="301"/>
      <c r="AL1774" s="301"/>
      <c r="AM1774" s="301"/>
      <c r="AP1774" s="301"/>
      <c r="AQ1774" s="301"/>
      <c r="AT1774" s="301"/>
      <c r="AU1774" s="301"/>
    </row>
    <row r="1775" spans="29:47" s="325" customFormat="1" ht="15">
      <c r="AC1775" s="301"/>
      <c r="AD1775" s="301"/>
      <c r="AG1775" s="301"/>
      <c r="AH1775" s="301"/>
      <c r="AK1775" s="301"/>
      <c r="AL1775" s="301"/>
      <c r="AM1775" s="301"/>
      <c r="AP1775" s="301"/>
      <c r="AQ1775" s="301"/>
      <c r="AT1775" s="301"/>
      <c r="AU1775" s="301"/>
    </row>
    <row r="1776" spans="29:47" s="325" customFormat="1" ht="15">
      <c r="AC1776" s="301"/>
      <c r="AD1776" s="301"/>
      <c r="AG1776" s="301"/>
      <c r="AH1776" s="301"/>
      <c r="AK1776" s="301"/>
      <c r="AL1776" s="301"/>
      <c r="AM1776" s="301"/>
      <c r="AP1776" s="301"/>
      <c r="AQ1776" s="301"/>
      <c r="AT1776" s="301"/>
      <c r="AU1776" s="301"/>
    </row>
    <row r="1777" spans="29:47" s="325" customFormat="1" ht="15">
      <c r="AC1777" s="301"/>
      <c r="AD1777" s="301"/>
      <c r="AG1777" s="301"/>
      <c r="AH1777" s="301"/>
      <c r="AK1777" s="301"/>
      <c r="AL1777" s="301"/>
      <c r="AM1777" s="301"/>
      <c r="AP1777" s="301"/>
      <c r="AQ1777" s="301"/>
      <c r="AT1777" s="301"/>
      <c r="AU1777" s="301"/>
    </row>
    <row r="1778" spans="29:47" s="325" customFormat="1" ht="15">
      <c r="AC1778" s="301"/>
      <c r="AD1778" s="301"/>
      <c r="AG1778" s="301"/>
      <c r="AH1778" s="301"/>
      <c r="AK1778" s="301"/>
      <c r="AL1778" s="301"/>
      <c r="AM1778" s="301"/>
      <c r="AP1778" s="301"/>
      <c r="AQ1778" s="301"/>
      <c r="AT1778" s="301"/>
      <c r="AU1778" s="301"/>
    </row>
    <row r="1779" spans="29:47" s="325" customFormat="1" ht="15">
      <c r="AC1779" s="301"/>
      <c r="AD1779" s="301"/>
      <c r="AG1779" s="301"/>
      <c r="AH1779" s="301"/>
      <c r="AK1779" s="301"/>
      <c r="AL1779" s="301"/>
      <c r="AM1779" s="301"/>
      <c r="AP1779" s="301"/>
      <c r="AQ1779" s="301"/>
      <c r="AT1779" s="301"/>
      <c r="AU1779" s="301"/>
    </row>
    <row r="1780" spans="29:47" s="325" customFormat="1" ht="15">
      <c r="AC1780" s="301"/>
      <c r="AD1780" s="301"/>
      <c r="AG1780" s="301"/>
      <c r="AH1780" s="301"/>
      <c r="AK1780" s="301"/>
      <c r="AL1780" s="301"/>
      <c r="AM1780" s="301"/>
      <c r="AP1780" s="301"/>
      <c r="AQ1780" s="301"/>
      <c r="AT1780" s="301"/>
      <c r="AU1780" s="301"/>
    </row>
    <row r="1781" spans="29:47" s="325" customFormat="1" ht="15">
      <c r="AC1781" s="301"/>
      <c r="AD1781" s="301"/>
      <c r="AG1781" s="301"/>
      <c r="AH1781" s="301"/>
      <c r="AK1781" s="301"/>
      <c r="AL1781" s="301"/>
      <c r="AM1781" s="301"/>
      <c r="AP1781" s="301"/>
      <c r="AQ1781" s="301"/>
      <c r="AT1781" s="301"/>
      <c r="AU1781" s="301"/>
    </row>
    <row r="1782" spans="29:47" s="325" customFormat="1" ht="15">
      <c r="AC1782" s="301"/>
      <c r="AD1782" s="301"/>
      <c r="AG1782" s="301"/>
      <c r="AH1782" s="301"/>
      <c r="AK1782" s="301"/>
      <c r="AL1782" s="301"/>
      <c r="AM1782" s="301"/>
      <c r="AP1782" s="301"/>
      <c r="AQ1782" s="301"/>
      <c r="AT1782" s="301"/>
      <c r="AU1782" s="301"/>
    </row>
    <row r="1783" spans="29:47" s="325" customFormat="1" ht="15">
      <c r="AC1783" s="301"/>
      <c r="AD1783" s="301"/>
      <c r="AG1783" s="301"/>
      <c r="AH1783" s="301"/>
      <c r="AK1783" s="301"/>
      <c r="AL1783" s="301"/>
      <c r="AM1783" s="301"/>
      <c r="AP1783" s="301"/>
      <c r="AQ1783" s="301"/>
      <c r="AT1783" s="301"/>
      <c r="AU1783" s="301"/>
    </row>
    <row r="1784" spans="29:47" s="325" customFormat="1" ht="15">
      <c r="AC1784" s="301"/>
      <c r="AD1784" s="301"/>
      <c r="AG1784" s="301"/>
      <c r="AH1784" s="301"/>
      <c r="AK1784" s="301"/>
      <c r="AL1784" s="301"/>
      <c r="AM1784" s="301"/>
      <c r="AP1784" s="301"/>
      <c r="AQ1784" s="301"/>
      <c r="AT1784" s="301"/>
      <c r="AU1784" s="301"/>
    </row>
    <row r="1785" spans="29:47" s="325" customFormat="1" ht="15">
      <c r="AC1785" s="301"/>
      <c r="AD1785" s="301"/>
      <c r="AG1785" s="301"/>
      <c r="AH1785" s="301"/>
      <c r="AK1785" s="301"/>
      <c r="AL1785" s="301"/>
      <c r="AM1785" s="301"/>
      <c r="AP1785" s="301"/>
      <c r="AQ1785" s="301"/>
      <c r="AT1785" s="301"/>
      <c r="AU1785" s="301"/>
    </row>
    <row r="1786" spans="29:47" s="325" customFormat="1" ht="15">
      <c r="AC1786" s="301"/>
      <c r="AD1786" s="301"/>
      <c r="AG1786" s="301"/>
      <c r="AH1786" s="301"/>
      <c r="AK1786" s="301"/>
      <c r="AL1786" s="301"/>
      <c r="AM1786" s="301"/>
      <c r="AP1786" s="301"/>
      <c r="AQ1786" s="301"/>
      <c r="AT1786" s="301"/>
      <c r="AU1786" s="301"/>
    </row>
    <row r="1787" spans="29:47" s="325" customFormat="1" ht="15">
      <c r="AC1787" s="301"/>
      <c r="AD1787" s="301"/>
      <c r="AG1787" s="301"/>
      <c r="AH1787" s="301"/>
      <c r="AK1787" s="301"/>
      <c r="AL1787" s="301"/>
      <c r="AM1787" s="301"/>
      <c r="AP1787" s="301"/>
      <c r="AQ1787" s="301"/>
      <c r="AT1787" s="301"/>
      <c r="AU1787" s="301"/>
    </row>
    <row r="1788" spans="29:47" s="325" customFormat="1" ht="15">
      <c r="AC1788" s="301"/>
      <c r="AD1788" s="301"/>
      <c r="AG1788" s="301"/>
      <c r="AH1788" s="301"/>
      <c r="AK1788" s="301"/>
      <c r="AL1788" s="301"/>
      <c r="AM1788" s="301"/>
      <c r="AP1788" s="301"/>
      <c r="AQ1788" s="301"/>
      <c r="AT1788" s="301"/>
      <c r="AU1788" s="301"/>
    </row>
    <row r="1789" spans="29:47" s="325" customFormat="1" ht="15">
      <c r="AC1789" s="301"/>
      <c r="AD1789" s="301"/>
      <c r="AG1789" s="301"/>
      <c r="AH1789" s="301"/>
      <c r="AK1789" s="301"/>
      <c r="AL1789" s="301"/>
      <c r="AM1789" s="301"/>
      <c r="AP1789" s="301"/>
      <c r="AQ1789" s="301"/>
      <c r="AT1789" s="301"/>
      <c r="AU1789" s="301"/>
    </row>
    <row r="1790" spans="29:47" s="325" customFormat="1" ht="15">
      <c r="AC1790" s="301"/>
      <c r="AD1790" s="301"/>
      <c r="AG1790" s="301"/>
      <c r="AH1790" s="301"/>
      <c r="AK1790" s="301"/>
      <c r="AL1790" s="301"/>
      <c r="AM1790" s="301"/>
      <c r="AP1790" s="301"/>
      <c r="AQ1790" s="301"/>
      <c r="AT1790" s="301"/>
      <c r="AU1790" s="301"/>
    </row>
    <row r="1791" spans="29:47" s="325" customFormat="1" ht="15">
      <c r="AC1791" s="301"/>
      <c r="AD1791" s="301"/>
      <c r="AG1791" s="301"/>
      <c r="AH1791" s="301"/>
      <c r="AK1791" s="301"/>
      <c r="AL1791" s="301"/>
      <c r="AM1791" s="301"/>
      <c r="AP1791" s="301"/>
      <c r="AQ1791" s="301"/>
      <c r="AT1791" s="301"/>
      <c r="AU1791" s="301"/>
    </row>
    <row r="1792" spans="29:47" s="325" customFormat="1" ht="15">
      <c r="AC1792" s="301"/>
      <c r="AD1792" s="301"/>
      <c r="AG1792" s="301"/>
      <c r="AH1792" s="301"/>
      <c r="AK1792" s="301"/>
      <c r="AL1792" s="301"/>
      <c r="AM1792" s="301"/>
      <c r="AP1792" s="301"/>
      <c r="AQ1792" s="301"/>
      <c r="AT1792" s="301"/>
      <c r="AU1792" s="301"/>
    </row>
    <row r="1793" spans="29:47" s="325" customFormat="1" ht="15">
      <c r="AC1793" s="301"/>
      <c r="AD1793" s="301"/>
      <c r="AG1793" s="301"/>
      <c r="AH1793" s="301"/>
      <c r="AK1793" s="301"/>
      <c r="AL1793" s="301"/>
      <c r="AM1793" s="301"/>
      <c r="AP1793" s="301"/>
      <c r="AQ1793" s="301"/>
      <c r="AT1793" s="301"/>
      <c r="AU1793" s="301"/>
    </row>
    <row r="1794" spans="29:47" s="325" customFormat="1" ht="15">
      <c r="AC1794" s="301"/>
      <c r="AD1794" s="301"/>
      <c r="AG1794" s="301"/>
      <c r="AH1794" s="301"/>
      <c r="AK1794" s="301"/>
      <c r="AL1794" s="301"/>
      <c r="AM1794" s="301"/>
      <c r="AP1794" s="301"/>
      <c r="AQ1794" s="301"/>
      <c r="AT1794" s="301"/>
      <c r="AU1794" s="301"/>
    </row>
    <row r="1795" spans="29:47" s="325" customFormat="1" ht="15">
      <c r="AC1795" s="301"/>
      <c r="AD1795" s="301"/>
      <c r="AG1795" s="301"/>
      <c r="AH1795" s="301"/>
      <c r="AK1795" s="301"/>
      <c r="AL1795" s="301"/>
      <c r="AM1795" s="301"/>
      <c r="AP1795" s="301"/>
      <c r="AQ1795" s="301"/>
      <c r="AT1795" s="301"/>
      <c r="AU1795" s="301"/>
    </row>
    <row r="1796" spans="29:47" s="325" customFormat="1" ht="15">
      <c r="AC1796" s="301"/>
      <c r="AD1796" s="301"/>
      <c r="AG1796" s="301"/>
      <c r="AH1796" s="301"/>
      <c r="AK1796" s="301"/>
      <c r="AL1796" s="301"/>
      <c r="AM1796" s="301"/>
      <c r="AP1796" s="301"/>
      <c r="AQ1796" s="301"/>
      <c r="AT1796" s="301"/>
      <c r="AU1796" s="301"/>
    </row>
    <row r="1797" spans="29:47" s="325" customFormat="1" ht="15">
      <c r="AC1797" s="301"/>
      <c r="AD1797" s="301"/>
      <c r="AG1797" s="301"/>
      <c r="AH1797" s="301"/>
      <c r="AK1797" s="301"/>
      <c r="AL1797" s="301"/>
      <c r="AM1797" s="301"/>
      <c r="AP1797" s="301"/>
      <c r="AQ1797" s="301"/>
      <c r="AT1797" s="301"/>
      <c r="AU1797" s="301"/>
    </row>
    <row r="1798" spans="29:47" s="325" customFormat="1" ht="15">
      <c r="AC1798" s="301"/>
      <c r="AD1798" s="301"/>
      <c r="AG1798" s="301"/>
      <c r="AH1798" s="301"/>
      <c r="AK1798" s="301"/>
      <c r="AL1798" s="301"/>
      <c r="AM1798" s="301"/>
      <c r="AP1798" s="301"/>
      <c r="AQ1798" s="301"/>
      <c r="AT1798" s="301"/>
      <c r="AU1798" s="301"/>
    </row>
    <row r="1799" spans="29:47" s="325" customFormat="1" ht="15">
      <c r="AC1799" s="301"/>
      <c r="AD1799" s="301"/>
      <c r="AG1799" s="301"/>
      <c r="AH1799" s="301"/>
      <c r="AK1799" s="301"/>
      <c r="AL1799" s="301"/>
      <c r="AM1799" s="301"/>
      <c r="AP1799" s="301"/>
      <c r="AQ1799" s="301"/>
      <c r="AT1799" s="301"/>
      <c r="AU1799" s="301"/>
    </row>
    <row r="1800" spans="29:47" s="325" customFormat="1" ht="15">
      <c r="AC1800" s="301"/>
      <c r="AD1800" s="301"/>
      <c r="AG1800" s="301"/>
      <c r="AH1800" s="301"/>
      <c r="AK1800" s="301"/>
      <c r="AL1800" s="301"/>
      <c r="AM1800" s="301"/>
      <c r="AP1800" s="301"/>
      <c r="AQ1800" s="301"/>
      <c r="AT1800" s="301"/>
      <c r="AU1800" s="301"/>
    </row>
    <row r="1801" spans="29:47" s="325" customFormat="1" ht="15">
      <c r="AC1801" s="301"/>
      <c r="AD1801" s="301"/>
      <c r="AG1801" s="301"/>
      <c r="AH1801" s="301"/>
      <c r="AK1801" s="301"/>
      <c r="AL1801" s="301"/>
      <c r="AM1801" s="301"/>
      <c r="AP1801" s="301"/>
      <c r="AQ1801" s="301"/>
      <c r="AT1801" s="301"/>
      <c r="AU1801" s="301"/>
    </row>
    <row r="1802" spans="29:47" s="325" customFormat="1" ht="15">
      <c r="AC1802" s="301"/>
      <c r="AD1802" s="301"/>
      <c r="AG1802" s="301"/>
      <c r="AH1802" s="301"/>
      <c r="AK1802" s="301"/>
      <c r="AL1802" s="301"/>
      <c r="AM1802" s="301"/>
      <c r="AP1802" s="301"/>
      <c r="AQ1802" s="301"/>
      <c r="AT1802" s="301"/>
      <c r="AU1802" s="301"/>
    </row>
    <row r="1803" spans="29:47" s="325" customFormat="1" ht="15">
      <c r="AC1803" s="301"/>
      <c r="AD1803" s="301"/>
      <c r="AG1803" s="301"/>
      <c r="AH1803" s="301"/>
      <c r="AK1803" s="301"/>
      <c r="AL1803" s="301"/>
      <c r="AM1803" s="301"/>
      <c r="AP1803" s="301"/>
      <c r="AQ1803" s="301"/>
      <c r="AT1803" s="301"/>
      <c r="AU1803" s="301"/>
    </row>
    <row r="1804" spans="29:47" s="325" customFormat="1" ht="15">
      <c r="AC1804" s="301"/>
      <c r="AD1804" s="301"/>
      <c r="AG1804" s="301"/>
      <c r="AH1804" s="301"/>
      <c r="AK1804" s="301"/>
      <c r="AL1804" s="301"/>
      <c r="AM1804" s="301"/>
      <c r="AP1804" s="301"/>
      <c r="AQ1804" s="301"/>
      <c r="AT1804" s="301"/>
      <c r="AU1804" s="301"/>
    </row>
    <row r="1805" spans="29:47" s="325" customFormat="1" ht="15">
      <c r="AC1805" s="301"/>
      <c r="AD1805" s="301"/>
      <c r="AG1805" s="301"/>
      <c r="AH1805" s="301"/>
      <c r="AK1805" s="301"/>
      <c r="AL1805" s="301"/>
      <c r="AM1805" s="301"/>
      <c r="AP1805" s="301"/>
      <c r="AQ1805" s="301"/>
      <c r="AT1805" s="301"/>
      <c r="AU1805" s="301"/>
    </row>
    <row r="1806" spans="29:47" s="325" customFormat="1" ht="15">
      <c r="AC1806" s="301"/>
      <c r="AD1806" s="301"/>
      <c r="AG1806" s="301"/>
      <c r="AH1806" s="301"/>
      <c r="AK1806" s="301"/>
      <c r="AL1806" s="301"/>
      <c r="AM1806" s="301"/>
      <c r="AP1806" s="301"/>
      <c r="AQ1806" s="301"/>
      <c r="AT1806" s="301"/>
      <c r="AU1806" s="301"/>
    </row>
    <row r="1807" spans="29:47" s="325" customFormat="1" ht="15">
      <c r="AC1807" s="301"/>
      <c r="AD1807" s="301"/>
      <c r="AG1807" s="301"/>
      <c r="AH1807" s="301"/>
      <c r="AK1807" s="301"/>
      <c r="AL1807" s="301"/>
      <c r="AM1807" s="301"/>
      <c r="AP1807" s="301"/>
      <c r="AQ1807" s="301"/>
      <c r="AT1807" s="301"/>
      <c r="AU1807" s="301"/>
    </row>
    <row r="1808" spans="29:47" s="325" customFormat="1" ht="15">
      <c r="AC1808" s="301"/>
      <c r="AD1808" s="301"/>
      <c r="AG1808" s="301"/>
      <c r="AH1808" s="301"/>
      <c r="AK1808" s="301"/>
      <c r="AL1808" s="301"/>
      <c r="AM1808" s="301"/>
      <c r="AP1808" s="301"/>
      <c r="AQ1808" s="301"/>
      <c r="AT1808" s="301"/>
      <c r="AU1808" s="301"/>
    </row>
    <row r="1809" spans="29:47" s="325" customFormat="1" ht="15">
      <c r="AC1809" s="301"/>
      <c r="AD1809" s="301"/>
      <c r="AG1809" s="301"/>
      <c r="AH1809" s="301"/>
      <c r="AK1809" s="301"/>
      <c r="AL1809" s="301"/>
      <c r="AM1809" s="301"/>
      <c r="AP1809" s="301"/>
      <c r="AQ1809" s="301"/>
      <c r="AT1809" s="301"/>
      <c r="AU1809" s="301"/>
    </row>
    <row r="1810" spans="29:47" s="325" customFormat="1" ht="15">
      <c r="AC1810" s="301"/>
      <c r="AD1810" s="301"/>
      <c r="AG1810" s="301"/>
      <c r="AH1810" s="301"/>
      <c r="AK1810" s="301"/>
      <c r="AL1810" s="301"/>
      <c r="AM1810" s="301"/>
      <c r="AP1810" s="301"/>
      <c r="AQ1810" s="301"/>
      <c r="AT1810" s="301"/>
      <c r="AU1810" s="301"/>
    </row>
    <row r="1811" spans="29:47" s="325" customFormat="1" ht="15">
      <c r="AC1811" s="301"/>
      <c r="AD1811" s="301"/>
      <c r="AG1811" s="301"/>
      <c r="AH1811" s="301"/>
      <c r="AK1811" s="301"/>
      <c r="AL1811" s="301"/>
      <c r="AM1811" s="301"/>
      <c r="AP1811" s="301"/>
      <c r="AQ1811" s="301"/>
      <c r="AT1811" s="301"/>
      <c r="AU1811" s="301"/>
    </row>
    <row r="1812" spans="29:47" s="325" customFormat="1" ht="15">
      <c r="AC1812" s="301"/>
      <c r="AD1812" s="301"/>
      <c r="AG1812" s="301"/>
      <c r="AH1812" s="301"/>
      <c r="AK1812" s="301"/>
      <c r="AL1812" s="301"/>
      <c r="AM1812" s="301"/>
      <c r="AP1812" s="301"/>
      <c r="AQ1812" s="301"/>
      <c r="AT1812" s="301"/>
      <c r="AU1812" s="301"/>
    </row>
    <row r="1813" spans="29:47" s="325" customFormat="1" ht="15">
      <c r="AC1813" s="301"/>
      <c r="AD1813" s="301"/>
      <c r="AG1813" s="301"/>
      <c r="AH1813" s="301"/>
      <c r="AK1813" s="301"/>
      <c r="AL1813" s="301"/>
      <c r="AM1813" s="301"/>
      <c r="AP1813" s="301"/>
      <c r="AQ1813" s="301"/>
      <c r="AT1813" s="301"/>
      <c r="AU1813" s="301"/>
    </row>
    <row r="1814" spans="29:47" s="325" customFormat="1" ht="15">
      <c r="AC1814" s="301"/>
      <c r="AD1814" s="301"/>
      <c r="AG1814" s="301"/>
      <c r="AH1814" s="301"/>
      <c r="AK1814" s="301"/>
      <c r="AL1814" s="301"/>
      <c r="AM1814" s="301"/>
      <c r="AP1814" s="301"/>
      <c r="AQ1814" s="301"/>
      <c r="AT1814" s="301"/>
      <c r="AU1814" s="301"/>
    </row>
    <row r="1815" spans="29:47" s="325" customFormat="1" ht="15">
      <c r="AC1815" s="301"/>
      <c r="AD1815" s="301"/>
      <c r="AG1815" s="301"/>
      <c r="AH1815" s="301"/>
      <c r="AK1815" s="301"/>
      <c r="AL1815" s="301"/>
      <c r="AM1815" s="301"/>
      <c r="AP1815" s="301"/>
      <c r="AQ1815" s="301"/>
      <c r="AT1815" s="301"/>
      <c r="AU1815" s="301"/>
    </row>
    <row r="1816" spans="29:47" s="325" customFormat="1" ht="15">
      <c r="AC1816" s="301"/>
      <c r="AD1816" s="301"/>
      <c r="AG1816" s="301"/>
      <c r="AH1816" s="301"/>
      <c r="AK1816" s="301"/>
      <c r="AL1816" s="301"/>
      <c r="AM1816" s="301"/>
      <c r="AP1816" s="301"/>
      <c r="AQ1816" s="301"/>
      <c r="AT1816" s="301"/>
      <c r="AU1816" s="301"/>
    </row>
    <row r="1817" spans="29:47" s="325" customFormat="1" ht="15">
      <c r="AC1817" s="301"/>
      <c r="AD1817" s="301"/>
      <c r="AG1817" s="301"/>
      <c r="AH1817" s="301"/>
      <c r="AK1817" s="301"/>
      <c r="AL1817" s="301"/>
      <c r="AM1817" s="301"/>
      <c r="AP1817" s="301"/>
      <c r="AQ1817" s="301"/>
      <c r="AT1817" s="301"/>
      <c r="AU1817" s="301"/>
    </row>
    <row r="1818" spans="29:47" s="325" customFormat="1" ht="15">
      <c r="AC1818" s="301"/>
      <c r="AD1818" s="301"/>
      <c r="AG1818" s="301"/>
      <c r="AH1818" s="301"/>
      <c r="AK1818" s="301"/>
      <c r="AL1818" s="301"/>
      <c r="AM1818" s="301"/>
      <c r="AP1818" s="301"/>
      <c r="AQ1818" s="301"/>
      <c r="AT1818" s="301"/>
      <c r="AU1818" s="301"/>
    </row>
    <row r="1819" spans="29:47" s="325" customFormat="1" ht="15">
      <c r="AC1819" s="301"/>
      <c r="AD1819" s="301"/>
      <c r="AG1819" s="301"/>
      <c r="AH1819" s="301"/>
      <c r="AK1819" s="301"/>
      <c r="AL1819" s="301"/>
      <c r="AM1819" s="301"/>
      <c r="AP1819" s="301"/>
      <c r="AQ1819" s="301"/>
      <c r="AT1819" s="301"/>
      <c r="AU1819" s="301"/>
    </row>
    <row r="1820" spans="29:47" s="325" customFormat="1" ht="15">
      <c r="AC1820" s="301"/>
      <c r="AD1820" s="301"/>
      <c r="AG1820" s="301"/>
      <c r="AH1820" s="301"/>
      <c r="AK1820" s="301"/>
      <c r="AL1820" s="301"/>
      <c r="AM1820" s="301"/>
      <c r="AP1820" s="301"/>
      <c r="AQ1820" s="301"/>
      <c r="AT1820" s="301"/>
      <c r="AU1820" s="301"/>
    </row>
    <row r="1821" spans="29:47" s="325" customFormat="1" ht="15">
      <c r="AC1821" s="301"/>
      <c r="AD1821" s="301"/>
      <c r="AG1821" s="301"/>
      <c r="AH1821" s="301"/>
      <c r="AK1821" s="301"/>
      <c r="AL1821" s="301"/>
      <c r="AM1821" s="301"/>
      <c r="AP1821" s="301"/>
      <c r="AQ1821" s="301"/>
      <c r="AT1821" s="301"/>
      <c r="AU1821" s="301"/>
    </row>
    <row r="1822" spans="29:47" s="325" customFormat="1" ht="15">
      <c r="AC1822" s="301"/>
      <c r="AD1822" s="301"/>
      <c r="AG1822" s="301"/>
      <c r="AH1822" s="301"/>
      <c r="AK1822" s="301"/>
      <c r="AL1822" s="301"/>
      <c r="AM1822" s="301"/>
      <c r="AP1822" s="301"/>
      <c r="AQ1822" s="301"/>
      <c r="AT1822" s="301"/>
      <c r="AU1822" s="301"/>
    </row>
    <row r="1823" spans="29:47" s="325" customFormat="1" ht="15">
      <c r="AC1823" s="301"/>
      <c r="AD1823" s="301"/>
      <c r="AG1823" s="301"/>
      <c r="AH1823" s="301"/>
      <c r="AK1823" s="301"/>
      <c r="AL1823" s="301"/>
      <c r="AM1823" s="301"/>
      <c r="AP1823" s="301"/>
      <c r="AQ1823" s="301"/>
      <c r="AT1823" s="301"/>
      <c r="AU1823" s="301"/>
    </row>
    <row r="1824" spans="29:47" s="325" customFormat="1" ht="15">
      <c r="AC1824" s="301"/>
      <c r="AD1824" s="301"/>
      <c r="AG1824" s="301"/>
      <c r="AH1824" s="301"/>
      <c r="AK1824" s="301"/>
      <c r="AL1824" s="301"/>
      <c r="AM1824" s="301"/>
      <c r="AP1824" s="301"/>
      <c r="AQ1824" s="301"/>
      <c r="AT1824" s="301"/>
      <c r="AU1824" s="301"/>
    </row>
    <row r="1825" spans="29:47" s="325" customFormat="1" ht="15">
      <c r="AC1825" s="301"/>
      <c r="AD1825" s="301"/>
      <c r="AG1825" s="301"/>
      <c r="AH1825" s="301"/>
      <c r="AK1825" s="301"/>
      <c r="AL1825" s="301"/>
      <c r="AM1825" s="301"/>
      <c r="AP1825" s="301"/>
      <c r="AQ1825" s="301"/>
      <c r="AT1825" s="301"/>
      <c r="AU1825" s="301"/>
    </row>
    <row r="1826" spans="29:47" s="325" customFormat="1" ht="15">
      <c r="AC1826" s="301"/>
      <c r="AD1826" s="301"/>
      <c r="AG1826" s="301"/>
      <c r="AH1826" s="301"/>
      <c r="AK1826" s="301"/>
      <c r="AL1826" s="301"/>
      <c r="AM1826" s="301"/>
      <c r="AP1826" s="301"/>
      <c r="AQ1826" s="301"/>
      <c r="AT1826" s="301"/>
      <c r="AU1826" s="301"/>
    </row>
    <row r="1827" spans="29:47" s="325" customFormat="1" ht="15">
      <c r="AC1827" s="301"/>
      <c r="AD1827" s="301"/>
      <c r="AG1827" s="301"/>
      <c r="AH1827" s="301"/>
      <c r="AK1827" s="301"/>
      <c r="AL1827" s="301"/>
      <c r="AM1827" s="301"/>
      <c r="AP1827" s="301"/>
      <c r="AQ1827" s="301"/>
      <c r="AT1827" s="301"/>
      <c r="AU1827" s="301"/>
    </row>
    <row r="1828" spans="29:47" s="325" customFormat="1" ht="15">
      <c r="AC1828" s="301"/>
      <c r="AD1828" s="301"/>
      <c r="AG1828" s="301"/>
      <c r="AH1828" s="301"/>
      <c r="AK1828" s="301"/>
      <c r="AL1828" s="301"/>
      <c r="AM1828" s="301"/>
      <c r="AP1828" s="301"/>
      <c r="AQ1828" s="301"/>
      <c r="AT1828" s="301"/>
      <c r="AU1828" s="301"/>
    </row>
    <row r="1829" spans="29:47" s="325" customFormat="1" ht="15">
      <c r="AC1829" s="301"/>
      <c r="AD1829" s="301"/>
      <c r="AG1829" s="301"/>
      <c r="AH1829" s="301"/>
      <c r="AK1829" s="301"/>
      <c r="AL1829" s="301"/>
      <c r="AM1829" s="301"/>
      <c r="AP1829" s="301"/>
      <c r="AQ1829" s="301"/>
      <c r="AT1829" s="301"/>
      <c r="AU1829" s="301"/>
    </row>
    <row r="1830" spans="29:47" s="325" customFormat="1" ht="15">
      <c r="AC1830" s="301"/>
      <c r="AD1830" s="301"/>
      <c r="AG1830" s="301"/>
      <c r="AH1830" s="301"/>
      <c r="AK1830" s="301"/>
      <c r="AL1830" s="301"/>
      <c r="AM1830" s="301"/>
      <c r="AP1830" s="301"/>
      <c r="AQ1830" s="301"/>
      <c r="AT1830" s="301"/>
      <c r="AU1830" s="301"/>
    </row>
    <row r="1831" spans="29:47" s="325" customFormat="1" ht="15">
      <c r="AC1831" s="301"/>
      <c r="AD1831" s="301"/>
      <c r="AG1831" s="301"/>
      <c r="AH1831" s="301"/>
      <c r="AK1831" s="301"/>
      <c r="AL1831" s="301"/>
      <c r="AM1831" s="301"/>
      <c r="AP1831" s="301"/>
      <c r="AQ1831" s="301"/>
      <c r="AT1831" s="301"/>
      <c r="AU1831" s="301"/>
    </row>
    <row r="1832" spans="29:47" s="325" customFormat="1" ht="15">
      <c r="AC1832" s="301"/>
      <c r="AD1832" s="301"/>
      <c r="AG1832" s="301"/>
      <c r="AH1832" s="301"/>
      <c r="AK1832" s="301"/>
      <c r="AL1832" s="301"/>
      <c r="AM1832" s="301"/>
      <c r="AP1832" s="301"/>
      <c r="AQ1832" s="301"/>
      <c r="AT1832" s="301"/>
      <c r="AU1832" s="301"/>
    </row>
    <row r="1833" spans="29:47" s="325" customFormat="1" ht="15">
      <c r="AC1833" s="301"/>
      <c r="AD1833" s="301"/>
      <c r="AG1833" s="301"/>
      <c r="AH1833" s="301"/>
      <c r="AK1833" s="301"/>
      <c r="AL1833" s="301"/>
      <c r="AM1833" s="301"/>
      <c r="AP1833" s="301"/>
      <c r="AQ1833" s="301"/>
      <c r="AT1833" s="301"/>
      <c r="AU1833" s="301"/>
    </row>
    <row r="1834" spans="29:47" s="325" customFormat="1" ht="15">
      <c r="AC1834" s="301"/>
      <c r="AD1834" s="301"/>
      <c r="AG1834" s="301"/>
      <c r="AH1834" s="301"/>
      <c r="AK1834" s="301"/>
      <c r="AL1834" s="301"/>
      <c r="AM1834" s="301"/>
      <c r="AP1834" s="301"/>
      <c r="AQ1834" s="301"/>
      <c r="AT1834" s="301"/>
      <c r="AU1834" s="301"/>
    </row>
    <row r="1835" spans="29:47" s="325" customFormat="1" ht="15">
      <c r="AC1835" s="301"/>
      <c r="AD1835" s="301"/>
      <c r="AG1835" s="301"/>
      <c r="AH1835" s="301"/>
      <c r="AK1835" s="301"/>
      <c r="AL1835" s="301"/>
      <c r="AM1835" s="301"/>
      <c r="AP1835" s="301"/>
      <c r="AQ1835" s="301"/>
      <c r="AT1835" s="301"/>
      <c r="AU1835" s="301"/>
    </row>
    <row r="1836" spans="29:47" s="325" customFormat="1" ht="15">
      <c r="AC1836" s="301"/>
      <c r="AD1836" s="301"/>
      <c r="AG1836" s="301"/>
      <c r="AH1836" s="301"/>
      <c r="AK1836" s="301"/>
      <c r="AL1836" s="301"/>
      <c r="AM1836" s="301"/>
      <c r="AP1836" s="301"/>
      <c r="AQ1836" s="301"/>
      <c r="AT1836" s="301"/>
      <c r="AU1836" s="301"/>
    </row>
    <row r="1837" spans="29:47" s="325" customFormat="1" ht="15">
      <c r="AC1837" s="301"/>
      <c r="AD1837" s="301"/>
      <c r="AG1837" s="301"/>
      <c r="AH1837" s="301"/>
      <c r="AK1837" s="301"/>
      <c r="AL1837" s="301"/>
      <c r="AM1837" s="301"/>
      <c r="AP1837" s="301"/>
      <c r="AQ1837" s="301"/>
      <c r="AT1837" s="301"/>
      <c r="AU1837" s="301"/>
    </row>
    <row r="1838" spans="29:47" s="325" customFormat="1" ht="15">
      <c r="AC1838" s="301"/>
      <c r="AD1838" s="301"/>
      <c r="AG1838" s="301"/>
      <c r="AH1838" s="301"/>
      <c r="AK1838" s="301"/>
      <c r="AL1838" s="301"/>
      <c r="AM1838" s="301"/>
      <c r="AP1838" s="301"/>
      <c r="AQ1838" s="301"/>
      <c r="AT1838" s="301"/>
      <c r="AU1838" s="301"/>
    </row>
    <row r="1839" spans="29:47" s="325" customFormat="1" ht="15">
      <c r="AC1839" s="301"/>
      <c r="AD1839" s="301"/>
      <c r="AG1839" s="301"/>
      <c r="AH1839" s="301"/>
      <c r="AK1839" s="301"/>
      <c r="AL1839" s="301"/>
      <c r="AM1839" s="301"/>
      <c r="AP1839" s="301"/>
      <c r="AQ1839" s="301"/>
      <c r="AT1839" s="301"/>
      <c r="AU1839" s="301"/>
    </row>
    <row r="1840" spans="29:47" s="325" customFormat="1" ht="15">
      <c r="AC1840" s="301"/>
      <c r="AD1840" s="301"/>
      <c r="AG1840" s="301"/>
      <c r="AH1840" s="301"/>
      <c r="AK1840" s="301"/>
      <c r="AL1840" s="301"/>
      <c r="AM1840" s="301"/>
      <c r="AP1840" s="301"/>
      <c r="AQ1840" s="301"/>
      <c r="AT1840" s="301"/>
      <c r="AU1840" s="301"/>
    </row>
    <row r="1841" spans="29:47" s="325" customFormat="1" ht="15">
      <c r="AC1841" s="301"/>
      <c r="AD1841" s="301"/>
      <c r="AG1841" s="301"/>
      <c r="AH1841" s="301"/>
      <c r="AK1841" s="301"/>
      <c r="AL1841" s="301"/>
      <c r="AM1841" s="301"/>
      <c r="AP1841" s="301"/>
      <c r="AQ1841" s="301"/>
      <c r="AT1841" s="301"/>
      <c r="AU1841" s="301"/>
    </row>
    <row r="1842" spans="29:47" s="325" customFormat="1" ht="15">
      <c r="AC1842" s="301"/>
      <c r="AD1842" s="301"/>
      <c r="AG1842" s="301"/>
      <c r="AH1842" s="301"/>
      <c r="AK1842" s="301"/>
      <c r="AL1842" s="301"/>
      <c r="AM1842" s="301"/>
      <c r="AP1842" s="301"/>
      <c r="AQ1842" s="301"/>
      <c r="AT1842" s="301"/>
      <c r="AU1842" s="301"/>
    </row>
    <row r="1843" spans="29:47" s="325" customFormat="1" ht="15">
      <c r="AC1843" s="301"/>
      <c r="AD1843" s="301"/>
      <c r="AG1843" s="301"/>
      <c r="AH1843" s="301"/>
      <c r="AK1843" s="301"/>
      <c r="AL1843" s="301"/>
      <c r="AM1843" s="301"/>
      <c r="AP1843" s="301"/>
      <c r="AQ1843" s="301"/>
      <c r="AT1843" s="301"/>
      <c r="AU1843" s="301"/>
    </row>
    <row r="1844" spans="29:47" s="325" customFormat="1" ht="15">
      <c r="AC1844" s="301"/>
      <c r="AD1844" s="301"/>
      <c r="AG1844" s="301"/>
      <c r="AH1844" s="301"/>
      <c r="AK1844" s="301"/>
      <c r="AL1844" s="301"/>
      <c r="AM1844" s="301"/>
      <c r="AP1844" s="301"/>
      <c r="AQ1844" s="301"/>
      <c r="AT1844" s="301"/>
      <c r="AU1844" s="301"/>
    </row>
    <row r="1845" spans="29:47" s="325" customFormat="1" ht="15">
      <c r="AC1845" s="301"/>
      <c r="AD1845" s="301"/>
      <c r="AG1845" s="301"/>
      <c r="AH1845" s="301"/>
      <c r="AK1845" s="301"/>
      <c r="AL1845" s="301"/>
      <c r="AM1845" s="301"/>
      <c r="AP1845" s="301"/>
      <c r="AQ1845" s="301"/>
      <c r="AT1845" s="301"/>
      <c r="AU1845" s="301"/>
    </row>
    <row r="1846" spans="29:47" s="325" customFormat="1" ht="15">
      <c r="AC1846" s="301"/>
      <c r="AD1846" s="301"/>
      <c r="AG1846" s="301"/>
      <c r="AH1846" s="301"/>
      <c r="AK1846" s="301"/>
      <c r="AL1846" s="301"/>
      <c r="AM1846" s="301"/>
      <c r="AP1846" s="301"/>
      <c r="AQ1846" s="301"/>
      <c r="AT1846" s="301"/>
      <c r="AU1846" s="301"/>
    </row>
    <row r="1847" spans="29:47" s="325" customFormat="1" ht="15">
      <c r="AC1847" s="301"/>
      <c r="AD1847" s="301"/>
      <c r="AG1847" s="301"/>
      <c r="AH1847" s="301"/>
      <c r="AK1847" s="301"/>
      <c r="AL1847" s="301"/>
      <c r="AM1847" s="301"/>
      <c r="AP1847" s="301"/>
      <c r="AQ1847" s="301"/>
      <c r="AT1847" s="301"/>
      <c r="AU1847" s="301"/>
    </row>
    <row r="1848" spans="29:47" s="325" customFormat="1" ht="15">
      <c r="AC1848" s="301"/>
      <c r="AD1848" s="301"/>
      <c r="AG1848" s="301"/>
      <c r="AH1848" s="301"/>
      <c r="AK1848" s="301"/>
      <c r="AL1848" s="301"/>
      <c r="AM1848" s="301"/>
      <c r="AP1848" s="301"/>
      <c r="AQ1848" s="301"/>
      <c r="AT1848" s="301"/>
      <c r="AU1848" s="301"/>
    </row>
    <row r="1849" spans="29:47" s="325" customFormat="1" ht="15">
      <c r="AC1849" s="301"/>
      <c r="AD1849" s="301"/>
      <c r="AG1849" s="301"/>
      <c r="AH1849" s="301"/>
      <c r="AK1849" s="301"/>
      <c r="AL1849" s="301"/>
      <c r="AM1849" s="301"/>
      <c r="AP1849" s="301"/>
      <c r="AQ1849" s="301"/>
      <c r="AT1849" s="301"/>
      <c r="AU1849" s="301"/>
    </row>
    <row r="1850" spans="29:47" s="325" customFormat="1" ht="15">
      <c r="AC1850" s="301"/>
      <c r="AD1850" s="301"/>
      <c r="AG1850" s="301"/>
      <c r="AH1850" s="301"/>
      <c r="AK1850" s="301"/>
      <c r="AL1850" s="301"/>
      <c r="AM1850" s="301"/>
      <c r="AP1850" s="301"/>
      <c r="AQ1850" s="301"/>
      <c r="AT1850" s="301"/>
      <c r="AU1850" s="301"/>
    </row>
    <row r="1851" spans="29:47" s="325" customFormat="1" ht="15">
      <c r="AC1851" s="301"/>
      <c r="AD1851" s="301"/>
      <c r="AG1851" s="301"/>
      <c r="AH1851" s="301"/>
      <c r="AK1851" s="301"/>
      <c r="AL1851" s="301"/>
      <c r="AM1851" s="301"/>
      <c r="AP1851" s="301"/>
      <c r="AQ1851" s="301"/>
      <c r="AT1851" s="301"/>
      <c r="AU1851" s="301"/>
    </row>
    <row r="1852" spans="29:47" s="325" customFormat="1" ht="15">
      <c r="AC1852" s="301"/>
      <c r="AD1852" s="301"/>
      <c r="AG1852" s="301"/>
      <c r="AH1852" s="301"/>
      <c r="AK1852" s="301"/>
      <c r="AL1852" s="301"/>
      <c r="AM1852" s="301"/>
      <c r="AP1852" s="301"/>
      <c r="AQ1852" s="301"/>
      <c r="AT1852" s="301"/>
      <c r="AU1852" s="301"/>
    </row>
    <row r="1853" spans="29:47" s="325" customFormat="1" ht="15">
      <c r="AC1853" s="301"/>
      <c r="AD1853" s="301"/>
      <c r="AG1853" s="301"/>
      <c r="AH1853" s="301"/>
      <c r="AK1853" s="301"/>
      <c r="AL1853" s="301"/>
      <c r="AM1853" s="301"/>
      <c r="AP1853" s="301"/>
      <c r="AQ1853" s="301"/>
      <c r="AT1853" s="301"/>
      <c r="AU1853" s="301"/>
    </row>
    <row r="1854" spans="29:47" s="325" customFormat="1" ht="15">
      <c r="AC1854" s="301"/>
      <c r="AD1854" s="301"/>
      <c r="AG1854" s="301"/>
      <c r="AH1854" s="301"/>
      <c r="AK1854" s="301"/>
      <c r="AL1854" s="301"/>
      <c r="AM1854" s="301"/>
      <c r="AP1854" s="301"/>
      <c r="AQ1854" s="301"/>
      <c r="AT1854" s="301"/>
      <c r="AU1854" s="301"/>
    </row>
    <row r="1855" spans="29:47" s="325" customFormat="1" ht="15">
      <c r="AC1855" s="301"/>
      <c r="AD1855" s="301"/>
      <c r="AG1855" s="301"/>
      <c r="AH1855" s="301"/>
      <c r="AK1855" s="301"/>
      <c r="AL1855" s="301"/>
      <c r="AM1855" s="301"/>
      <c r="AP1855" s="301"/>
      <c r="AQ1855" s="301"/>
      <c r="AT1855" s="301"/>
      <c r="AU1855" s="301"/>
    </row>
    <row r="1856" spans="29:47" s="325" customFormat="1" ht="15">
      <c r="AC1856" s="301"/>
      <c r="AD1856" s="301"/>
      <c r="AG1856" s="301"/>
      <c r="AH1856" s="301"/>
      <c r="AK1856" s="301"/>
      <c r="AL1856" s="301"/>
      <c r="AM1856" s="301"/>
      <c r="AP1856" s="301"/>
      <c r="AQ1856" s="301"/>
      <c r="AT1856" s="301"/>
      <c r="AU1856" s="301"/>
    </row>
    <row r="1857" spans="29:47" s="325" customFormat="1" ht="15">
      <c r="AC1857" s="301"/>
      <c r="AD1857" s="301"/>
      <c r="AG1857" s="301"/>
      <c r="AH1857" s="301"/>
      <c r="AK1857" s="301"/>
      <c r="AL1857" s="301"/>
      <c r="AM1857" s="301"/>
      <c r="AP1857" s="301"/>
      <c r="AQ1857" s="301"/>
      <c r="AT1857" s="301"/>
      <c r="AU1857" s="301"/>
    </row>
    <row r="1858" spans="29:47" s="325" customFormat="1" ht="15">
      <c r="AC1858" s="301"/>
      <c r="AD1858" s="301"/>
      <c r="AG1858" s="301"/>
      <c r="AH1858" s="301"/>
      <c r="AK1858" s="301"/>
      <c r="AL1858" s="301"/>
      <c r="AM1858" s="301"/>
      <c r="AP1858" s="301"/>
      <c r="AQ1858" s="301"/>
      <c r="AT1858" s="301"/>
      <c r="AU1858" s="301"/>
    </row>
    <row r="1859" spans="29:47" s="325" customFormat="1" ht="15">
      <c r="AC1859" s="301"/>
      <c r="AD1859" s="301"/>
      <c r="AG1859" s="301"/>
      <c r="AH1859" s="301"/>
      <c r="AK1859" s="301"/>
      <c r="AL1859" s="301"/>
      <c r="AM1859" s="301"/>
      <c r="AP1859" s="301"/>
      <c r="AQ1859" s="301"/>
      <c r="AT1859" s="301"/>
      <c r="AU1859" s="301"/>
    </row>
    <row r="1860" spans="29:47" s="325" customFormat="1" ht="15">
      <c r="AC1860" s="301"/>
      <c r="AD1860" s="301"/>
      <c r="AG1860" s="301"/>
      <c r="AH1860" s="301"/>
      <c r="AK1860" s="301"/>
      <c r="AL1860" s="301"/>
      <c r="AM1860" s="301"/>
      <c r="AP1860" s="301"/>
      <c r="AQ1860" s="301"/>
      <c r="AT1860" s="301"/>
      <c r="AU1860" s="301"/>
    </row>
    <row r="1861" spans="29:47" s="325" customFormat="1" ht="15">
      <c r="AC1861" s="301"/>
      <c r="AD1861" s="301"/>
      <c r="AG1861" s="301"/>
      <c r="AH1861" s="301"/>
      <c r="AK1861" s="301"/>
      <c r="AL1861" s="301"/>
      <c r="AM1861" s="301"/>
      <c r="AP1861" s="301"/>
      <c r="AQ1861" s="301"/>
      <c r="AT1861" s="301"/>
      <c r="AU1861" s="301"/>
    </row>
    <row r="1862" spans="29:47" s="325" customFormat="1" ht="15">
      <c r="AC1862" s="301"/>
      <c r="AD1862" s="301"/>
      <c r="AG1862" s="301"/>
      <c r="AH1862" s="301"/>
      <c r="AK1862" s="301"/>
      <c r="AL1862" s="301"/>
      <c r="AM1862" s="301"/>
      <c r="AP1862" s="301"/>
      <c r="AQ1862" s="301"/>
      <c r="AT1862" s="301"/>
      <c r="AU1862" s="301"/>
    </row>
    <row r="1863" spans="29:47" s="325" customFormat="1" ht="15">
      <c r="AC1863" s="301"/>
      <c r="AD1863" s="301"/>
      <c r="AG1863" s="301"/>
      <c r="AH1863" s="301"/>
      <c r="AK1863" s="301"/>
      <c r="AL1863" s="301"/>
      <c r="AM1863" s="301"/>
      <c r="AP1863" s="301"/>
      <c r="AQ1863" s="301"/>
      <c r="AT1863" s="301"/>
      <c r="AU1863" s="301"/>
    </row>
    <row r="1864" spans="29:47" s="325" customFormat="1" ht="15">
      <c r="AC1864" s="301"/>
      <c r="AD1864" s="301"/>
      <c r="AG1864" s="301"/>
      <c r="AH1864" s="301"/>
      <c r="AK1864" s="301"/>
      <c r="AL1864" s="301"/>
      <c r="AM1864" s="301"/>
      <c r="AP1864" s="301"/>
      <c r="AQ1864" s="301"/>
      <c r="AT1864" s="301"/>
      <c r="AU1864" s="301"/>
    </row>
    <row r="1865" spans="29:47" s="325" customFormat="1" ht="15">
      <c r="AC1865" s="301"/>
      <c r="AD1865" s="301"/>
      <c r="AG1865" s="301"/>
      <c r="AH1865" s="301"/>
      <c r="AK1865" s="301"/>
      <c r="AL1865" s="301"/>
      <c r="AM1865" s="301"/>
      <c r="AP1865" s="301"/>
      <c r="AQ1865" s="301"/>
      <c r="AT1865" s="301"/>
      <c r="AU1865" s="301"/>
    </row>
    <row r="1866" spans="29:47" s="325" customFormat="1" ht="15">
      <c r="AC1866" s="301"/>
      <c r="AD1866" s="301"/>
      <c r="AG1866" s="301"/>
      <c r="AH1866" s="301"/>
      <c r="AK1866" s="301"/>
      <c r="AL1866" s="301"/>
      <c r="AM1866" s="301"/>
      <c r="AP1866" s="301"/>
      <c r="AQ1866" s="301"/>
      <c r="AT1866" s="301"/>
      <c r="AU1866" s="301"/>
    </row>
    <row r="1867" spans="29:47" s="325" customFormat="1" ht="15">
      <c r="AC1867" s="301"/>
      <c r="AD1867" s="301"/>
      <c r="AG1867" s="301"/>
      <c r="AH1867" s="301"/>
      <c r="AK1867" s="301"/>
      <c r="AL1867" s="301"/>
      <c r="AM1867" s="301"/>
      <c r="AP1867" s="301"/>
      <c r="AQ1867" s="301"/>
      <c r="AT1867" s="301"/>
      <c r="AU1867" s="301"/>
    </row>
    <row r="1868" spans="29:47" s="325" customFormat="1" ht="15">
      <c r="AC1868" s="301"/>
      <c r="AD1868" s="301"/>
      <c r="AG1868" s="301"/>
      <c r="AH1868" s="301"/>
      <c r="AK1868" s="301"/>
      <c r="AL1868" s="301"/>
      <c r="AM1868" s="301"/>
      <c r="AP1868" s="301"/>
      <c r="AQ1868" s="301"/>
      <c r="AT1868" s="301"/>
      <c r="AU1868" s="301"/>
    </row>
    <row r="1869" spans="29:47" s="325" customFormat="1" ht="15">
      <c r="AC1869" s="301"/>
      <c r="AD1869" s="301"/>
      <c r="AG1869" s="301"/>
      <c r="AH1869" s="301"/>
      <c r="AK1869" s="301"/>
      <c r="AL1869" s="301"/>
      <c r="AM1869" s="301"/>
      <c r="AP1869" s="301"/>
      <c r="AQ1869" s="301"/>
      <c r="AT1869" s="301"/>
      <c r="AU1869" s="301"/>
    </row>
    <row r="1870" spans="29:47" s="325" customFormat="1" ht="15">
      <c r="AC1870" s="301"/>
      <c r="AD1870" s="301"/>
      <c r="AG1870" s="301"/>
      <c r="AH1870" s="301"/>
      <c r="AK1870" s="301"/>
      <c r="AL1870" s="301"/>
      <c r="AM1870" s="301"/>
      <c r="AP1870" s="301"/>
      <c r="AQ1870" s="301"/>
      <c r="AT1870" s="301"/>
      <c r="AU1870" s="301"/>
    </row>
    <row r="1871" spans="29:47" s="325" customFormat="1" ht="15">
      <c r="AC1871" s="301"/>
      <c r="AD1871" s="301"/>
      <c r="AG1871" s="301"/>
      <c r="AH1871" s="301"/>
      <c r="AK1871" s="301"/>
      <c r="AL1871" s="301"/>
      <c r="AM1871" s="301"/>
      <c r="AP1871" s="301"/>
      <c r="AQ1871" s="301"/>
      <c r="AT1871" s="301"/>
      <c r="AU1871" s="301"/>
    </row>
    <row r="1872" spans="29:47" s="325" customFormat="1" ht="15">
      <c r="AC1872" s="301"/>
      <c r="AD1872" s="301"/>
      <c r="AG1872" s="301"/>
      <c r="AH1872" s="301"/>
      <c r="AK1872" s="301"/>
      <c r="AL1872" s="301"/>
      <c r="AM1872" s="301"/>
      <c r="AP1872" s="301"/>
      <c r="AQ1872" s="301"/>
      <c r="AT1872" s="301"/>
      <c r="AU1872" s="301"/>
    </row>
    <row r="1873" spans="29:47" s="325" customFormat="1" ht="15">
      <c r="AC1873" s="301"/>
      <c r="AD1873" s="301"/>
      <c r="AG1873" s="301"/>
      <c r="AH1873" s="301"/>
      <c r="AK1873" s="301"/>
      <c r="AL1873" s="301"/>
      <c r="AM1873" s="301"/>
      <c r="AP1873" s="301"/>
      <c r="AQ1873" s="301"/>
      <c r="AT1873" s="301"/>
      <c r="AU1873" s="301"/>
    </row>
    <row r="1874" spans="29:47" s="325" customFormat="1" ht="15">
      <c r="AC1874" s="301"/>
      <c r="AD1874" s="301"/>
      <c r="AG1874" s="301"/>
      <c r="AH1874" s="301"/>
      <c r="AK1874" s="301"/>
      <c r="AL1874" s="301"/>
      <c r="AM1874" s="301"/>
      <c r="AP1874" s="301"/>
      <c r="AQ1874" s="301"/>
      <c r="AT1874" s="301"/>
      <c r="AU1874" s="301"/>
    </row>
    <row r="1875" spans="29:47" s="325" customFormat="1" ht="15">
      <c r="AC1875" s="301"/>
      <c r="AD1875" s="301"/>
      <c r="AG1875" s="301"/>
      <c r="AH1875" s="301"/>
      <c r="AK1875" s="301"/>
      <c r="AL1875" s="301"/>
      <c r="AM1875" s="301"/>
      <c r="AP1875" s="301"/>
      <c r="AQ1875" s="301"/>
      <c r="AT1875" s="301"/>
      <c r="AU1875" s="301"/>
    </row>
    <row r="1876" spans="29:47" s="325" customFormat="1" ht="15">
      <c r="AC1876" s="301"/>
      <c r="AD1876" s="301"/>
      <c r="AG1876" s="301"/>
      <c r="AH1876" s="301"/>
      <c r="AK1876" s="301"/>
      <c r="AL1876" s="301"/>
      <c r="AM1876" s="301"/>
      <c r="AP1876" s="301"/>
      <c r="AQ1876" s="301"/>
      <c r="AT1876" s="301"/>
      <c r="AU1876" s="301"/>
    </row>
    <row r="1877" spans="29:47" s="325" customFormat="1" ht="15">
      <c r="AC1877" s="301"/>
      <c r="AD1877" s="301"/>
      <c r="AG1877" s="301"/>
      <c r="AH1877" s="301"/>
      <c r="AK1877" s="301"/>
      <c r="AL1877" s="301"/>
      <c r="AM1877" s="301"/>
      <c r="AP1877" s="301"/>
      <c r="AQ1877" s="301"/>
      <c r="AT1877" s="301"/>
      <c r="AU1877" s="301"/>
    </row>
    <row r="1878" spans="29:47" s="325" customFormat="1" ht="15">
      <c r="AC1878" s="301"/>
      <c r="AD1878" s="301"/>
      <c r="AG1878" s="301"/>
      <c r="AH1878" s="301"/>
      <c r="AK1878" s="301"/>
      <c r="AL1878" s="301"/>
      <c r="AM1878" s="301"/>
      <c r="AP1878" s="301"/>
      <c r="AQ1878" s="301"/>
      <c r="AT1878" s="301"/>
      <c r="AU1878" s="301"/>
    </row>
    <row r="1879" spans="29:47" s="325" customFormat="1" ht="15">
      <c r="AC1879" s="301"/>
      <c r="AD1879" s="301"/>
      <c r="AG1879" s="301"/>
      <c r="AH1879" s="301"/>
      <c r="AK1879" s="301"/>
      <c r="AL1879" s="301"/>
      <c r="AM1879" s="301"/>
      <c r="AP1879" s="301"/>
      <c r="AQ1879" s="301"/>
      <c r="AT1879" s="301"/>
      <c r="AU1879" s="301"/>
    </row>
    <row r="1880" spans="29:47" s="325" customFormat="1" ht="15">
      <c r="AC1880" s="301"/>
      <c r="AD1880" s="301"/>
      <c r="AG1880" s="301"/>
      <c r="AH1880" s="301"/>
      <c r="AK1880" s="301"/>
      <c r="AL1880" s="301"/>
      <c r="AM1880" s="301"/>
      <c r="AP1880" s="301"/>
      <c r="AQ1880" s="301"/>
      <c r="AT1880" s="301"/>
      <c r="AU1880" s="301"/>
    </row>
    <row r="1881" spans="29:47" s="325" customFormat="1" ht="15">
      <c r="AC1881" s="301"/>
      <c r="AD1881" s="301"/>
      <c r="AG1881" s="301"/>
      <c r="AH1881" s="301"/>
      <c r="AK1881" s="301"/>
      <c r="AL1881" s="301"/>
      <c r="AM1881" s="301"/>
      <c r="AP1881" s="301"/>
      <c r="AQ1881" s="301"/>
      <c r="AT1881" s="301"/>
      <c r="AU1881" s="301"/>
    </row>
    <row r="1882" spans="29:47" s="325" customFormat="1" ht="15">
      <c r="AC1882" s="301"/>
      <c r="AD1882" s="301"/>
      <c r="AG1882" s="301"/>
      <c r="AH1882" s="301"/>
      <c r="AK1882" s="301"/>
      <c r="AL1882" s="301"/>
      <c r="AM1882" s="301"/>
      <c r="AP1882" s="301"/>
      <c r="AQ1882" s="301"/>
      <c r="AT1882" s="301"/>
      <c r="AU1882" s="301"/>
    </row>
    <row r="1883" spans="29:47" s="325" customFormat="1" ht="15">
      <c r="AC1883" s="301"/>
      <c r="AD1883" s="301"/>
      <c r="AG1883" s="301"/>
      <c r="AH1883" s="301"/>
      <c r="AK1883" s="301"/>
      <c r="AL1883" s="301"/>
      <c r="AM1883" s="301"/>
      <c r="AP1883" s="301"/>
      <c r="AQ1883" s="301"/>
      <c r="AT1883" s="301"/>
      <c r="AU1883" s="301"/>
    </row>
    <row r="1884" spans="29:47" s="325" customFormat="1" ht="15">
      <c r="AC1884" s="301"/>
      <c r="AD1884" s="301"/>
      <c r="AG1884" s="301"/>
      <c r="AH1884" s="301"/>
      <c r="AK1884" s="301"/>
      <c r="AL1884" s="301"/>
      <c r="AM1884" s="301"/>
      <c r="AP1884" s="301"/>
      <c r="AQ1884" s="301"/>
      <c r="AT1884" s="301"/>
      <c r="AU1884" s="301"/>
    </row>
    <row r="1885" spans="29:47" s="325" customFormat="1" ht="15">
      <c r="AC1885" s="301"/>
      <c r="AD1885" s="301"/>
      <c r="AG1885" s="301"/>
      <c r="AH1885" s="301"/>
      <c r="AK1885" s="301"/>
      <c r="AL1885" s="301"/>
      <c r="AM1885" s="301"/>
      <c r="AP1885" s="301"/>
      <c r="AQ1885" s="301"/>
      <c r="AT1885" s="301"/>
      <c r="AU1885" s="301"/>
    </row>
    <row r="1886" spans="29:47" s="325" customFormat="1" ht="15">
      <c r="AC1886" s="301"/>
      <c r="AD1886" s="301"/>
      <c r="AG1886" s="301"/>
      <c r="AH1886" s="301"/>
      <c r="AK1886" s="301"/>
      <c r="AL1886" s="301"/>
      <c r="AM1886" s="301"/>
      <c r="AP1886" s="301"/>
      <c r="AQ1886" s="301"/>
      <c r="AT1886" s="301"/>
      <c r="AU1886" s="301"/>
    </row>
    <row r="1887" spans="29:47" s="325" customFormat="1" ht="15">
      <c r="AC1887" s="301"/>
      <c r="AD1887" s="301"/>
      <c r="AG1887" s="301"/>
      <c r="AH1887" s="301"/>
      <c r="AK1887" s="301"/>
      <c r="AL1887" s="301"/>
      <c r="AM1887" s="301"/>
      <c r="AP1887" s="301"/>
      <c r="AQ1887" s="301"/>
      <c r="AT1887" s="301"/>
      <c r="AU1887" s="301"/>
    </row>
    <row r="1888" spans="29:47" s="325" customFormat="1" ht="15">
      <c r="AC1888" s="301"/>
      <c r="AD1888" s="301"/>
      <c r="AG1888" s="301"/>
      <c r="AH1888" s="301"/>
      <c r="AK1888" s="301"/>
      <c r="AL1888" s="301"/>
      <c r="AM1888" s="301"/>
      <c r="AP1888" s="301"/>
      <c r="AQ1888" s="301"/>
      <c r="AT1888" s="301"/>
      <c r="AU1888" s="301"/>
    </row>
    <row r="1889" spans="29:47" s="325" customFormat="1" ht="15">
      <c r="AC1889" s="301"/>
      <c r="AD1889" s="301"/>
      <c r="AG1889" s="301"/>
      <c r="AH1889" s="301"/>
      <c r="AK1889" s="301"/>
      <c r="AL1889" s="301"/>
      <c r="AM1889" s="301"/>
      <c r="AP1889" s="301"/>
      <c r="AQ1889" s="301"/>
      <c r="AT1889" s="301"/>
      <c r="AU1889" s="301"/>
    </row>
    <row r="1890" spans="29:47" s="325" customFormat="1" ht="15">
      <c r="AC1890" s="301"/>
      <c r="AD1890" s="301"/>
      <c r="AG1890" s="301"/>
      <c r="AH1890" s="301"/>
      <c r="AK1890" s="301"/>
      <c r="AL1890" s="301"/>
      <c r="AM1890" s="301"/>
      <c r="AP1890" s="301"/>
      <c r="AQ1890" s="301"/>
      <c r="AT1890" s="301"/>
      <c r="AU1890" s="301"/>
    </row>
    <row r="1891" spans="29:47" s="325" customFormat="1" ht="15">
      <c r="AC1891" s="301"/>
      <c r="AD1891" s="301"/>
      <c r="AG1891" s="301"/>
      <c r="AH1891" s="301"/>
      <c r="AK1891" s="301"/>
      <c r="AL1891" s="301"/>
      <c r="AM1891" s="301"/>
      <c r="AP1891" s="301"/>
      <c r="AQ1891" s="301"/>
      <c r="AT1891" s="301"/>
      <c r="AU1891" s="301"/>
    </row>
    <row r="1892" spans="29:47" s="325" customFormat="1" ht="15">
      <c r="AC1892" s="301"/>
      <c r="AD1892" s="301"/>
      <c r="AG1892" s="301"/>
      <c r="AH1892" s="301"/>
      <c r="AK1892" s="301"/>
      <c r="AL1892" s="301"/>
      <c r="AM1892" s="301"/>
      <c r="AP1892" s="301"/>
      <c r="AQ1892" s="301"/>
      <c r="AT1892" s="301"/>
      <c r="AU1892" s="301"/>
    </row>
    <row r="1893" spans="29:47" s="325" customFormat="1" ht="15">
      <c r="AC1893" s="301"/>
      <c r="AD1893" s="301"/>
      <c r="AG1893" s="301"/>
      <c r="AH1893" s="301"/>
      <c r="AK1893" s="301"/>
      <c r="AL1893" s="301"/>
      <c r="AM1893" s="301"/>
      <c r="AP1893" s="301"/>
      <c r="AQ1893" s="301"/>
      <c r="AT1893" s="301"/>
      <c r="AU1893" s="301"/>
    </row>
    <row r="1894" spans="29:47" s="325" customFormat="1" ht="15">
      <c r="AC1894" s="301"/>
      <c r="AD1894" s="301"/>
      <c r="AG1894" s="301"/>
      <c r="AH1894" s="301"/>
      <c r="AK1894" s="301"/>
      <c r="AL1894" s="301"/>
      <c r="AM1894" s="301"/>
      <c r="AP1894" s="301"/>
      <c r="AQ1894" s="301"/>
      <c r="AT1894" s="301"/>
      <c r="AU1894" s="301"/>
    </row>
    <row r="1895" spans="29:47" s="325" customFormat="1" ht="15">
      <c r="AC1895" s="301"/>
      <c r="AD1895" s="301"/>
      <c r="AG1895" s="301"/>
      <c r="AH1895" s="301"/>
      <c r="AK1895" s="301"/>
      <c r="AL1895" s="301"/>
      <c r="AM1895" s="301"/>
      <c r="AP1895" s="301"/>
      <c r="AQ1895" s="301"/>
      <c r="AT1895" s="301"/>
      <c r="AU1895" s="301"/>
    </row>
    <row r="1896" spans="29:47" s="325" customFormat="1" ht="15">
      <c r="AC1896" s="301"/>
      <c r="AD1896" s="301"/>
      <c r="AG1896" s="301"/>
      <c r="AH1896" s="301"/>
      <c r="AK1896" s="301"/>
      <c r="AL1896" s="301"/>
      <c r="AM1896" s="301"/>
      <c r="AP1896" s="301"/>
      <c r="AQ1896" s="301"/>
      <c r="AT1896" s="301"/>
      <c r="AU1896" s="301"/>
    </row>
    <row r="1897" spans="29:47" s="325" customFormat="1" ht="15">
      <c r="AC1897" s="301"/>
      <c r="AD1897" s="301"/>
      <c r="AG1897" s="301"/>
      <c r="AH1897" s="301"/>
      <c r="AK1897" s="301"/>
      <c r="AL1897" s="301"/>
      <c r="AM1897" s="301"/>
      <c r="AP1897" s="301"/>
      <c r="AQ1897" s="301"/>
      <c r="AT1897" s="301"/>
      <c r="AU1897" s="301"/>
    </row>
    <row r="1898" spans="29:47" s="325" customFormat="1" ht="15">
      <c r="AC1898" s="301"/>
      <c r="AD1898" s="301"/>
      <c r="AG1898" s="301"/>
      <c r="AH1898" s="301"/>
      <c r="AK1898" s="301"/>
      <c r="AL1898" s="301"/>
      <c r="AM1898" s="301"/>
      <c r="AP1898" s="301"/>
      <c r="AQ1898" s="301"/>
      <c r="AT1898" s="301"/>
      <c r="AU1898" s="301"/>
    </row>
    <row r="1899" spans="29:47" s="325" customFormat="1" ht="15">
      <c r="AC1899" s="301"/>
      <c r="AD1899" s="301"/>
      <c r="AG1899" s="301"/>
      <c r="AH1899" s="301"/>
      <c r="AK1899" s="301"/>
      <c r="AL1899" s="301"/>
      <c r="AM1899" s="301"/>
      <c r="AP1899" s="301"/>
      <c r="AQ1899" s="301"/>
      <c r="AT1899" s="301"/>
      <c r="AU1899" s="301"/>
    </row>
    <row r="1900" spans="29:47" s="325" customFormat="1" ht="15">
      <c r="AC1900" s="301"/>
      <c r="AD1900" s="301"/>
      <c r="AG1900" s="301"/>
      <c r="AH1900" s="301"/>
      <c r="AK1900" s="301"/>
      <c r="AL1900" s="301"/>
      <c r="AM1900" s="301"/>
      <c r="AP1900" s="301"/>
      <c r="AQ1900" s="301"/>
      <c r="AT1900" s="301"/>
      <c r="AU1900" s="301"/>
    </row>
    <row r="1901" spans="29:47" s="325" customFormat="1" ht="15">
      <c r="AC1901" s="301"/>
      <c r="AD1901" s="301"/>
      <c r="AG1901" s="301"/>
      <c r="AH1901" s="301"/>
      <c r="AK1901" s="301"/>
      <c r="AL1901" s="301"/>
      <c r="AM1901" s="301"/>
      <c r="AP1901" s="301"/>
      <c r="AQ1901" s="301"/>
      <c r="AT1901" s="301"/>
      <c r="AU1901" s="301"/>
    </row>
    <row r="1902" spans="29:47" s="325" customFormat="1" ht="15">
      <c r="AC1902" s="301"/>
      <c r="AD1902" s="301"/>
      <c r="AG1902" s="301"/>
      <c r="AH1902" s="301"/>
      <c r="AK1902" s="301"/>
      <c r="AL1902" s="301"/>
      <c r="AM1902" s="301"/>
      <c r="AP1902" s="301"/>
      <c r="AQ1902" s="301"/>
      <c r="AT1902" s="301"/>
      <c r="AU1902" s="301"/>
    </row>
    <row r="1903" spans="29:47" s="325" customFormat="1" ht="15">
      <c r="AC1903" s="301"/>
      <c r="AD1903" s="301"/>
      <c r="AG1903" s="301"/>
      <c r="AH1903" s="301"/>
      <c r="AK1903" s="301"/>
      <c r="AL1903" s="301"/>
      <c r="AM1903" s="301"/>
      <c r="AP1903" s="301"/>
      <c r="AQ1903" s="301"/>
      <c r="AT1903" s="301"/>
      <c r="AU1903" s="301"/>
    </row>
    <row r="1904" spans="29:47" s="325" customFormat="1" ht="15">
      <c r="AC1904" s="301"/>
      <c r="AD1904" s="301"/>
      <c r="AG1904" s="301"/>
      <c r="AH1904" s="301"/>
      <c r="AK1904" s="301"/>
      <c r="AL1904" s="301"/>
      <c r="AM1904" s="301"/>
      <c r="AP1904" s="301"/>
      <c r="AQ1904" s="301"/>
      <c r="AT1904" s="301"/>
      <c r="AU1904" s="301"/>
    </row>
    <row r="1905" spans="29:47" s="325" customFormat="1" ht="15">
      <c r="AC1905" s="301"/>
      <c r="AD1905" s="301"/>
      <c r="AG1905" s="301"/>
      <c r="AH1905" s="301"/>
      <c r="AK1905" s="301"/>
      <c r="AL1905" s="301"/>
      <c r="AM1905" s="301"/>
      <c r="AP1905" s="301"/>
      <c r="AQ1905" s="301"/>
      <c r="AT1905" s="301"/>
      <c r="AU1905" s="301"/>
    </row>
    <row r="1906" spans="29:47" s="325" customFormat="1" ht="15">
      <c r="AC1906" s="301"/>
      <c r="AD1906" s="301"/>
      <c r="AG1906" s="301"/>
      <c r="AH1906" s="301"/>
      <c r="AK1906" s="301"/>
      <c r="AL1906" s="301"/>
      <c r="AM1906" s="301"/>
      <c r="AP1906" s="301"/>
      <c r="AQ1906" s="301"/>
      <c r="AT1906" s="301"/>
      <c r="AU1906" s="301"/>
    </row>
    <row r="1907" spans="29:47" s="325" customFormat="1" ht="15">
      <c r="AC1907" s="301"/>
      <c r="AD1907" s="301"/>
      <c r="AG1907" s="301"/>
      <c r="AH1907" s="301"/>
      <c r="AK1907" s="301"/>
      <c r="AL1907" s="301"/>
      <c r="AM1907" s="301"/>
      <c r="AP1907" s="301"/>
      <c r="AQ1907" s="301"/>
      <c r="AT1907" s="301"/>
      <c r="AU1907" s="301"/>
    </row>
    <row r="1908" spans="29:47" s="325" customFormat="1" ht="15">
      <c r="AC1908" s="301"/>
      <c r="AD1908" s="301"/>
      <c r="AG1908" s="301"/>
      <c r="AH1908" s="301"/>
      <c r="AK1908" s="301"/>
      <c r="AL1908" s="301"/>
      <c r="AM1908" s="301"/>
      <c r="AP1908" s="301"/>
      <c r="AQ1908" s="301"/>
      <c r="AT1908" s="301"/>
      <c r="AU1908" s="301"/>
    </row>
    <row r="1909" spans="29:47" s="325" customFormat="1" ht="15">
      <c r="AC1909" s="301"/>
      <c r="AD1909" s="301"/>
      <c r="AG1909" s="301"/>
      <c r="AH1909" s="301"/>
      <c r="AK1909" s="301"/>
      <c r="AL1909" s="301"/>
      <c r="AM1909" s="301"/>
      <c r="AP1909" s="301"/>
      <c r="AQ1909" s="301"/>
      <c r="AT1909" s="301"/>
      <c r="AU1909" s="301"/>
    </row>
    <row r="1910" spans="29:47" s="325" customFormat="1" ht="15">
      <c r="AC1910" s="301"/>
      <c r="AD1910" s="301"/>
      <c r="AG1910" s="301"/>
      <c r="AH1910" s="301"/>
      <c r="AK1910" s="301"/>
      <c r="AL1910" s="301"/>
      <c r="AM1910" s="301"/>
      <c r="AP1910" s="301"/>
      <c r="AQ1910" s="301"/>
      <c r="AT1910" s="301"/>
      <c r="AU1910" s="301"/>
    </row>
    <row r="1911" spans="29:47" s="325" customFormat="1" ht="15">
      <c r="AC1911" s="301"/>
      <c r="AD1911" s="301"/>
      <c r="AG1911" s="301"/>
      <c r="AH1911" s="301"/>
      <c r="AK1911" s="301"/>
      <c r="AL1911" s="301"/>
      <c r="AM1911" s="301"/>
      <c r="AP1911" s="301"/>
      <c r="AQ1911" s="301"/>
      <c r="AT1911" s="301"/>
      <c r="AU1911" s="301"/>
    </row>
    <row r="1912" spans="29:47" s="325" customFormat="1" ht="15">
      <c r="AC1912" s="301"/>
      <c r="AD1912" s="301"/>
      <c r="AG1912" s="301"/>
      <c r="AH1912" s="301"/>
      <c r="AK1912" s="301"/>
      <c r="AL1912" s="301"/>
      <c r="AM1912" s="301"/>
      <c r="AP1912" s="301"/>
      <c r="AQ1912" s="301"/>
      <c r="AT1912" s="301"/>
      <c r="AU1912" s="301"/>
    </row>
    <row r="1913" spans="29:47" s="325" customFormat="1" ht="15">
      <c r="AC1913" s="301"/>
      <c r="AD1913" s="301"/>
      <c r="AG1913" s="301"/>
      <c r="AH1913" s="301"/>
      <c r="AK1913" s="301"/>
      <c r="AL1913" s="301"/>
      <c r="AM1913" s="301"/>
      <c r="AP1913" s="301"/>
      <c r="AQ1913" s="301"/>
      <c r="AT1913" s="301"/>
      <c r="AU1913" s="301"/>
    </row>
    <row r="1914" spans="29:47" s="325" customFormat="1" ht="15">
      <c r="AC1914" s="301"/>
      <c r="AD1914" s="301"/>
      <c r="AG1914" s="301"/>
      <c r="AH1914" s="301"/>
      <c r="AK1914" s="301"/>
      <c r="AL1914" s="301"/>
      <c r="AM1914" s="301"/>
      <c r="AP1914" s="301"/>
      <c r="AQ1914" s="301"/>
      <c r="AT1914" s="301"/>
      <c r="AU1914" s="301"/>
    </row>
    <row r="1915" spans="29:47" s="325" customFormat="1" ht="15">
      <c r="AC1915" s="301"/>
      <c r="AD1915" s="301"/>
      <c r="AG1915" s="301"/>
      <c r="AH1915" s="301"/>
      <c r="AK1915" s="301"/>
      <c r="AL1915" s="301"/>
      <c r="AM1915" s="301"/>
      <c r="AP1915" s="301"/>
      <c r="AQ1915" s="301"/>
      <c r="AT1915" s="301"/>
      <c r="AU1915" s="301"/>
    </row>
    <row r="1916" spans="29:47" s="325" customFormat="1" ht="15">
      <c r="AC1916" s="301"/>
      <c r="AD1916" s="301"/>
      <c r="AG1916" s="301"/>
      <c r="AH1916" s="301"/>
      <c r="AK1916" s="301"/>
      <c r="AL1916" s="301"/>
      <c r="AM1916" s="301"/>
      <c r="AP1916" s="301"/>
      <c r="AQ1916" s="301"/>
      <c r="AT1916" s="301"/>
      <c r="AU1916" s="301"/>
    </row>
    <row r="1917" spans="29:47" s="325" customFormat="1" ht="15">
      <c r="AC1917" s="301"/>
      <c r="AD1917" s="301"/>
      <c r="AG1917" s="301"/>
      <c r="AH1917" s="301"/>
      <c r="AK1917" s="301"/>
      <c r="AL1917" s="301"/>
      <c r="AM1917" s="301"/>
      <c r="AP1917" s="301"/>
      <c r="AQ1917" s="301"/>
      <c r="AT1917" s="301"/>
      <c r="AU1917" s="301"/>
    </row>
    <row r="1918" spans="29:47" s="325" customFormat="1" ht="15">
      <c r="AC1918" s="301"/>
      <c r="AD1918" s="301"/>
      <c r="AG1918" s="301"/>
      <c r="AH1918" s="301"/>
      <c r="AK1918" s="301"/>
      <c r="AL1918" s="301"/>
      <c r="AM1918" s="301"/>
      <c r="AP1918" s="301"/>
      <c r="AQ1918" s="301"/>
      <c r="AT1918" s="301"/>
      <c r="AU1918" s="301"/>
    </row>
    <row r="1919" spans="29:47" s="325" customFormat="1" ht="15">
      <c r="AC1919" s="301"/>
      <c r="AD1919" s="301"/>
      <c r="AG1919" s="301"/>
      <c r="AH1919" s="301"/>
      <c r="AK1919" s="301"/>
      <c r="AL1919" s="301"/>
      <c r="AM1919" s="301"/>
      <c r="AP1919" s="301"/>
      <c r="AQ1919" s="301"/>
      <c r="AT1919" s="301"/>
      <c r="AU1919" s="301"/>
    </row>
    <row r="1920" spans="29:47" s="325" customFormat="1" ht="15">
      <c r="AC1920" s="301"/>
      <c r="AD1920" s="301"/>
      <c r="AG1920" s="301"/>
      <c r="AH1920" s="301"/>
      <c r="AK1920" s="301"/>
      <c r="AL1920" s="301"/>
      <c r="AM1920" s="301"/>
      <c r="AP1920" s="301"/>
      <c r="AQ1920" s="301"/>
      <c r="AT1920" s="301"/>
      <c r="AU1920" s="301"/>
    </row>
    <row r="1921" spans="29:47" s="325" customFormat="1" ht="15">
      <c r="AC1921" s="301"/>
      <c r="AD1921" s="301"/>
      <c r="AG1921" s="301"/>
      <c r="AH1921" s="301"/>
      <c r="AK1921" s="301"/>
      <c r="AL1921" s="301"/>
      <c r="AM1921" s="301"/>
      <c r="AP1921" s="301"/>
      <c r="AQ1921" s="301"/>
      <c r="AT1921" s="301"/>
      <c r="AU1921" s="301"/>
    </row>
    <row r="1922" spans="29:47" s="325" customFormat="1" ht="15">
      <c r="AC1922" s="301"/>
      <c r="AD1922" s="301"/>
      <c r="AG1922" s="301"/>
      <c r="AH1922" s="301"/>
      <c r="AK1922" s="301"/>
      <c r="AL1922" s="301"/>
      <c r="AM1922" s="301"/>
      <c r="AP1922" s="301"/>
      <c r="AQ1922" s="301"/>
      <c r="AT1922" s="301"/>
      <c r="AU1922" s="301"/>
    </row>
    <row r="1923" spans="29:47" s="325" customFormat="1" ht="15">
      <c r="AC1923" s="301"/>
      <c r="AD1923" s="301"/>
      <c r="AG1923" s="301"/>
      <c r="AH1923" s="301"/>
      <c r="AK1923" s="301"/>
      <c r="AL1923" s="301"/>
      <c r="AM1923" s="301"/>
      <c r="AP1923" s="301"/>
      <c r="AQ1923" s="301"/>
      <c r="AT1923" s="301"/>
      <c r="AU1923" s="301"/>
    </row>
    <row r="1924" spans="29:47" s="325" customFormat="1" ht="15">
      <c r="AC1924" s="301"/>
      <c r="AD1924" s="301"/>
      <c r="AG1924" s="301"/>
      <c r="AH1924" s="301"/>
      <c r="AK1924" s="301"/>
      <c r="AL1924" s="301"/>
      <c r="AM1924" s="301"/>
      <c r="AP1924" s="301"/>
      <c r="AQ1924" s="301"/>
      <c r="AT1924" s="301"/>
      <c r="AU1924" s="301"/>
    </row>
    <row r="1925" spans="29:47" s="325" customFormat="1" ht="15">
      <c r="AC1925" s="301"/>
      <c r="AD1925" s="301"/>
      <c r="AG1925" s="301"/>
      <c r="AH1925" s="301"/>
      <c r="AK1925" s="301"/>
      <c r="AL1925" s="301"/>
      <c r="AM1925" s="301"/>
      <c r="AP1925" s="301"/>
      <c r="AQ1925" s="301"/>
      <c r="AT1925" s="301"/>
      <c r="AU1925" s="301"/>
    </row>
    <row r="1926" spans="29:47" s="325" customFormat="1" ht="15">
      <c r="AC1926" s="301"/>
      <c r="AD1926" s="301"/>
      <c r="AG1926" s="301"/>
      <c r="AH1926" s="301"/>
      <c r="AK1926" s="301"/>
      <c r="AL1926" s="301"/>
      <c r="AM1926" s="301"/>
      <c r="AP1926" s="301"/>
      <c r="AQ1926" s="301"/>
      <c r="AT1926" s="301"/>
      <c r="AU1926" s="301"/>
    </row>
    <row r="1927" spans="29:47" s="325" customFormat="1" ht="15">
      <c r="AC1927" s="301"/>
      <c r="AD1927" s="301"/>
      <c r="AG1927" s="301"/>
      <c r="AH1927" s="301"/>
      <c r="AK1927" s="301"/>
      <c r="AL1927" s="301"/>
      <c r="AM1927" s="301"/>
      <c r="AP1927" s="301"/>
      <c r="AQ1927" s="301"/>
      <c r="AT1927" s="301"/>
      <c r="AU1927" s="301"/>
    </row>
    <row r="1928" spans="29:47" s="325" customFormat="1" ht="15">
      <c r="AC1928" s="301"/>
      <c r="AD1928" s="301"/>
      <c r="AG1928" s="301"/>
      <c r="AH1928" s="301"/>
      <c r="AK1928" s="301"/>
      <c r="AL1928" s="301"/>
      <c r="AM1928" s="301"/>
      <c r="AP1928" s="301"/>
      <c r="AQ1928" s="301"/>
      <c r="AT1928" s="301"/>
      <c r="AU1928" s="301"/>
    </row>
    <row r="1929" spans="29:47" s="325" customFormat="1" ht="15">
      <c r="AC1929" s="301"/>
      <c r="AD1929" s="301"/>
      <c r="AG1929" s="301"/>
      <c r="AH1929" s="301"/>
      <c r="AK1929" s="301"/>
      <c r="AL1929" s="301"/>
      <c r="AM1929" s="301"/>
      <c r="AP1929" s="301"/>
      <c r="AQ1929" s="301"/>
      <c r="AT1929" s="301"/>
      <c r="AU1929" s="301"/>
    </row>
    <row r="1930" spans="29:47" s="325" customFormat="1" ht="15">
      <c r="AC1930" s="301"/>
      <c r="AD1930" s="301"/>
      <c r="AG1930" s="301"/>
      <c r="AH1930" s="301"/>
      <c r="AK1930" s="301"/>
      <c r="AL1930" s="301"/>
      <c r="AM1930" s="301"/>
      <c r="AP1930" s="301"/>
      <c r="AQ1930" s="301"/>
      <c r="AT1930" s="301"/>
      <c r="AU1930" s="301"/>
    </row>
    <row r="1931" spans="29:47" s="325" customFormat="1" ht="15">
      <c r="AC1931" s="301"/>
      <c r="AD1931" s="301"/>
      <c r="AG1931" s="301"/>
      <c r="AH1931" s="301"/>
      <c r="AK1931" s="301"/>
      <c r="AL1931" s="301"/>
      <c r="AM1931" s="301"/>
      <c r="AP1931" s="301"/>
      <c r="AQ1931" s="301"/>
      <c r="AT1931" s="301"/>
      <c r="AU1931" s="301"/>
    </row>
    <row r="1932" spans="29:47" s="325" customFormat="1" ht="15">
      <c r="AC1932" s="301"/>
      <c r="AD1932" s="301"/>
      <c r="AG1932" s="301"/>
      <c r="AH1932" s="301"/>
      <c r="AK1932" s="301"/>
      <c r="AL1932" s="301"/>
      <c r="AM1932" s="301"/>
      <c r="AP1932" s="301"/>
      <c r="AQ1932" s="301"/>
      <c r="AT1932" s="301"/>
      <c r="AU1932" s="301"/>
    </row>
    <row r="1933" spans="29:47" s="325" customFormat="1" ht="15">
      <c r="AC1933" s="301"/>
      <c r="AD1933" s="301"/>
      <c r="AG1933" s="301"/>
      <c r="AH1933" s="301"/>
      <c r="AK1933" s="301"/>
      <c r="AL1933" s="301"/>
      <c r="AM1933" s="301"/>
      <c r="AP1933" s="301"/>
      <c r="AQ1933" s="301"/>
      <c r="AT1933" s="301"/>
      <c r="AU1933" s="301"/>
    </row>
    <row r="1934" spans="29:47" s="325" customFormat="1" ht="15">
      <c r="AC1934" s="301"/>
      <c r="AD1934" s="301"/>
      <c r="AG1934" s="301"/>
      <c r="AH1934" s="301"/>
      <c r="AK1934" s="301"/>
      <c r="AL1934" s="301"/>
      <c r="AM1934" s="301"/>
      <c r="AP1934" s="301"/>
      <c r="AQ1934" s="301"/>
      <c r="AT1934" s="301"/>
      <c r="AU1934" s="301"/>
    </row>
    <row r="1935" spans="29:47" s="325" customFormat="1" ht="15">
      <c r="AC1935" s="301"/>
      <c r="AD1935" s="301"/>
      <c r="AG1935" s="301"/>
      <c r="AH1935" s="301"/>
      <c r="AK1935" s="301"/>
      <c r="AL1935" s="301"/>
      <c r="AM1935" s="301"/>
      <c r="AP1935" s="301"/>
      <c r="AQ1935" s="301"/>
      <c r="AT1935" s="301"/>
      <c r="AU1935" s="301"/>
    </row>
    <row r="1936" spans="29:47" s="325" customFormat="1" ht="15">
      <c r="AC1936" s="301"/>
      <c r="AD1936" s="301"/>
      <c r="AG1936" s="301"/>
      <c r="AH1936" s="301"/>
      <c r="AK1936" s="301"/>
      <c r="AL1936" s="301"/>
      <c r="AM1936" s="301"/>
      <c r="AP1936" s="301"/>
      <c r="AQ1936" s="301"/>
      <c r="AT1936" s="301"/>
      <c r="AU1936" s="301"/>
    </row>
    <row r="1937" spans="29:47" s="325" customFormat="1" ht="15">
      <c r="AC1937" s="301"/>
      <c r="AD1937" s="301"/>
      <c r="AG1937" s="301"/>
      <c r="AH1937" s="301"/>
      <c r="AK1937" s="301"/>
      <c r="AL1937" s="301"/>
      <c r="AM1937" s="301"/>
      <c r="AP1937" s="301"/>
      <c r="AQ1937" s="301"/>
      <c r="AT1937" s="301"/>
      <c r="AU1937" s="301"/>
    </row>
    <row r="1938" spans="29:47" s="325" customFormat="1" ht="15">
      <c r="AC1938" s="301"/>
      <c r="AD1938" s="301"/>
      <c r="AG1938" s="301"/>
      <c r="AH1938" s="301"/>
      <c r="AK1938" s="301"/>
      <c r="AL1938" s="301"/>
      <c r="AM1938" s="301"/>
      <c r="AP1938" s="301"/>
      <c r="AQ1938" s="301"/>
      <c r="AT1938" s="301"/>
      <c r="AU1938" s="301"/>
    </row>
    <row r="1939" spans="29:47" s="325" customFormat="1" ht="15">
      <c r="AC1939" s="301"/>
      <c r="AD1939" s="301"/>
      <c r="AG1939" s="301"/>
      <c r="AH1939" s="301"/>
      <c r="AK1939" s="301"/>
      <c r="AL1939" s="301"/>
      <c r="AM1939" s="301"/>
      <c r="AP1939" s="301"/>
      <c r="AQ1939" s="301"/>
      <c r="AT1939" s="301"/>
      <c r="AU1939" s="301"/>
    </row>
    <row r="1940" spans="29:47" s="325" customFormat="1" ht="15">
      <c r="AC1940" s="301"/>
      <c r="AD1940" s="301"/>
      <c r="AG1940" s="301"/>
      <c r="AH1940" s="301"/>
      <c r="AK1940" s="301"/>
      <c r="AL1940" s="301"/>
      <c r="AM1940" s="301"/>
      <c r="AP1940" s="301"/>
      <c r="AQ1940" s="301"/>
      <c r="AT1940" s="301"/>
      <c r="AU1940" s="301"/>
    </row>
    <row r="1941" spans="29:47" s="325" customFormat="1" ht="15">
      <c r="AC1941" s="301"/>
      <c r="AD1941" s="301"/>
      <c r="AG1941" s="301"/>
      <c r="AH1941" s="301"/>
      <c r="AK1941" s="301"/>
      <c r="AL1941" s="301"/>
      <c r="AM1941" s="301"/>
      <c r="AP1941" s="301"/>
      <c r="AQ1941" s="301"/>
      <c r="AT1941" s="301"/>
      <c r="AU1941" s="301"/>
    </row>
    <row r="1942" spans="29:47" s="325" customFormat="1" ht="15">
      <c r="AC1942" s="301"/>
      <c r="AD1942" s="301"/>
      <c r="AG1942" s="301"/>
      <c r="AH1942" s="301"/>
      <c r="AK1942" s="301"/>
      <c r="AL1942" s="301"/>
      <c r="AM1942" s="301"/>
      <c r="AP1942" s="301"/>
      <c r="AQ1942" s="301"/>
      <c r="AT1942" s="301"/>
      <c r="AU1942" s="301"/>
    </row>
    <row r="1943" spans="29:47" s="325" customFormat="1" ht="15">
      <c r="AC1943" s="301"/>
      <c r="AD1943" s="301"/>
      <c r="AG1943" s="301"/>
      <c r="AH1943" s="301"/>
      <c r="AK1943" s="301"/>
      <c r="AL1943" s="301"/>
      <c r="AM1943" s="301"/>
      <c r="AP1943" s="301"/>
      <c r="AQ1943" s="301"/>
      <c r="AT1943" s="301"/>
      <c r="AU1943" s="301"/>
    </row>
    <row r="1944" spans="29:47" s="325" customFormat="1" ht="15">
      <c r="AC1944" s="301"/>
      <c r="AD1944" s="301"/>
      <c r="AG1944" s="301"/>
      <c r="AH1944" s="301"/>
      <c r="AK1944" s="301"/>
      <c r="AL1944" s="301"/>
      <c r="AM1944" s="301"/>
      <c r="AP1944" s="301"/>
      <c r="AQ1944" s="301"/>
      <c r="AT1944" s="301"/>
      <c r="AU1944" s="301"/>
    </row>
    <row r="1945" spans="29:47" s="325" customFormat="1" ht="15">
      <c r="AC1945" s="301"/>
      <c r="AD1945" s="301"/>
      <c r="AG1945" s="301"/>
      <c r="AH1945" s="301"/>
      <c r="AK1945" s="301"/>
      <c r="AL1945" s="301"/>
      <c r="AM1945" s="301"/>
      <c r="AP1945" s="301"/>
      <c r="AQ1945" s="301"/>
      <c r="AT1945" s="301"/>
      <c r="AU1945" s="301"/>
    </row>
    <row r="1946" spans="29:47" s="325" customFormat="1" ht="15">
      <c r="AC1946" s="301"/>
      <c r="AD1946" s="301"/>
      <c r="AG1946" s="301"/>
      <c r="AH1946" s="301"/>
      <c r="AK1946" s="301"/>
      <c r="AL1946" s="301"/>
      <c r="AM1946" s="301"/>
      <c r="AP1946" s="301"/>
      <c r="AQ1946" s="301"/>
      <c r="AT1946" s="301"/>
      <c r="AU1946" s="301"/>
    </row>
    <row r="1947" spans="29:47" s="325" customFormat="1" ht="15">
      <c r="AC1947" s="301"/>
      <c r="AD1947" s="301"/>
      <c r="AG1947" s="301"/>
      <c r="AH1947" s="301"/>
      <c r="AK1947" s="301"/>
      <c r="AL1947" s="301"/>
      <c r="AM1947" s="301"/>
      <c r="AP1947" s="301"/>
      <c r="AQ1947" s="301"/>
      <c r="AT1947" s="301"/>
      <c r="AU1947" s="301"/>
    </row>
    <row r="1948" spans="29:47" s="325" customFormat="1" ht="15">
      <c r="AC1948" s="301"/>
      <c r="AD1948" s="301"/>
      <c r="AG1948" s="301"/>
      <c r="AH1948" s="301"/>
      <c r="AK1948" s="301"/>
      <c r="AL1948" s="301"/>
      <c r="AM1948" s="301"/>
      <c r="AP1948" s="301"/>
      <c r="AQ1948" s="301"/>
      <c r="AT1948" s="301"/>
      <c r="AU1948" s="301"/>
    </row>
    <row r="1949" spans="29:47" s="325" customFormat="1" ht="15">
      <c r="AC1949" s="301"/>
      <c r="AD1949" s="301"/>
      <c r="AG1949" s="301"/>
      <c r="AH1949" s="301"/>
      <c r="AK1949" s="301"/>
      <c r="AL1949" s="301"/>
      <c r="AM1949" s="301"/>
      <c r="AP1949" s="301"/>
      <c r="AQ1949" s="301"/>
      <c r="AT1949" s="301"/>
      <c r="AU1949" s="301"/>
    </row>
    <row r="1950" spans="29:47" s="325" customFormat="1" ht="15">
      <c r="AC1950" s="301"/>
      <c r="AD1950" s="301"/>
      <c r="AG1950" s="301"/>
      <c r="AH1950" s="301"/>
      <c r="AK1950" s="301"/>
      <c r="AL1950" s="301"/>
      <c r="AM1950" s="301"/>
      <c r="AP1950" s="301"/>
      <c r="AQ1950" s="301"/>
      <c r="AT1950" s="301"/>
      <c r="AU1950" s="301"/>
    </row>
    <row r="1951" spans="29:47" s="325" customFormat="1" ht="15">
      <c r="AC1951" s="301"/>
      <c r="AD1951" s="301"/>
      <c r="AG1951" s="301"/>
      <c r="AH1951" s="301"/>
      <c r="AK1951" s="301"/>
      <c r="AL1951" s="301"/>
      <c r="AM1951" s="301"/>
      <c r="AP1951" s="301"/>
      <c r="AQ1951" s="301"/>
      <c r="AT1951" s="301"/>
      <c r="AU1951" s="301"/>
    </row>
    <row r="1952" spans="29:47" s="325" customFormat="1" ht="15">
      <c r="AC1952" s="301"/>
      <c r="AD1952" s="301"/>
      <c r="AG1952" s="301"/>
      <c r="AH1952" s="301"/>
      <c r="AK1952" s="301"/>
      <c r="AL1952" s="301"/>
      <c r="AM1952" s="301"/>
      <c r="AP1952" s="301"/>
      <c r="AQ1952" s="301"/>
      <c r="AT1952" s="301"/>
      <c r="AU1952" s="301"/>
    </row>
    <row r="1953" spans="29:47" s="325" customFormat="1" ht="15">
      <c r="AC1953" s="301"/>
      <c r="AD1953" s="301"/>
      <c r="AG1953" s="301"/>
      <c r="AH1953" s="301"/>
      <c r="AK1953" s="301"/>
      <c r="AL1953" s="301"/>
      <c r="AM1953" s="301"/>
      <c r="AP1953" s="301"/>
      <c r="AQ1953" s="301"/>
      <c r="AT1953" s="301"/>
      <c r="AU1953" s="301"/>
    </row>
    <row r="1954" spans="29:47" s="325" customFormat="1" ht="15">
      <c r="AC1954" s="301"/>
      <c r="AD1954" s="301"/>
      <c r="AG1954" s="301"/>
      <c r="AH1954" s="301"/>
      <c r="AK1954" s="301"/>
      <c r="AL1954" s="301"/>
      <c r="AM1954" s="301"/>
      <c r="AP1954" s="301"/>
      <c r="AQ1954" s="301"/>
      <c r="AT1954" s="301"/>
      <c r="AU1954" s="301"/>
    </row>
    <row r="1955" spans="29:47" s="325" customFormat="1" ht="15">
      <c r="AC1955" s="301"/>
      <c r="AD1955" s="301"/>
      <c r="AG1955" s="301"/>
      <c r="AH1955" s="301"/>
      <c r="AK1955" s="301"/>
      <c r="AL1955" s="301"/>
      <c r="AM1955" s="301"/>
      <c r="AP1955" s="301"/>
      <c r="AQ1955" s="301"/>
      <c r="AT1955" s="301"/>
      <c r="AU1955" s="301"/>
    </row>
    <row r="1956" spans="29:47" s="325" customFormat="1" ht="15">
      <c r="AC1956" s="301"/>
      <c r="AD1956" s="301"/>
      <c r="AG1956" s="301"/>
      <c r="AH1956" s="301"/>
      <c r="AK1956" s="301"/>
      <c r="AL1956" s="301"/>
      <c r="AM1956" s="301"/>
      <c r="AP1956" s="301"/>
      <c r="AQ1956" s="301"/>
      <c r="AT1956" s="301"/>
      <c r="AU1956" s="301"/>
    </row>
    <row r="1957" spans="29:47" s="325" customFormat="1" ht="15">
      <c r="AC1957" s="301"/>
      <c r="AD1957" s="301"/>
      <c r="AG1957" s="301"/>
      <c r="AH1957" s="301"/>
      <c r="AK1957" s="301"/>
      <c r="AL1957" s="301"/>
      <c r="AM1957" s="301"/>
      <c r="AP1957" s="301"/>
      <c r="AQ1957" s="301"/>
      <c r="AT1957" s="301"/>
      <c r="AU1957" s="301"/>
    </row>
    <row r="1958" spans="29:47" s="325" customFormat="1" ht="15">
      <c r="AC1958" s="301"/>
      <c r="AD1958" s="301"/>
      <c r="AG1958" s="301"/>
      <c r="AH1958" s="301"/>
      <c r="AK1958" s="301"/>
      <c r="AL1958" s="301"/>
      <c r="AM1958" s="301"/>
      <c r="AP1958" s="301"/>
      <c r="AQ1958" s="301"/>
      <c r="AT1958" s="301"/>
      <c r="AU1958" s="301"/>
    </row>
    <row r="1959" spans="29:47" s="325" customFormat="1" ht="15">
      <c r="AC1959" s="301"/>
      <c r="AD1959" s="301"/>
      <c r="AG1959" s="301"/>
      <c r="AH1959" s="301"/>
      <c r="AK1959" s="301"/>
      <c r="AL1959" s="301"/>
      <c r="AM1959" s="301"/>
      <c r="AP1959" s="301"/>
      <c r="AQ1959" s="301"/>
      <c r="AT1959" s="301"/>
      <c r="AU1959" s="301"/>
    </row>
    <row r="1960" spans="29:47" s="325" customFormat="1" ht="15">
      <c r="AC1960" s="301"/>
      <c r="AD1960" s="301"/>
      <c r="AG1960" s="301"/>
      <c r="AH1960" s="301"/>
      <c r="AK1960" s="301"/>
      <c r="AL1960" s="301"/>
      <c r="AM1960" s="301"/>
      <c r="AP1960" s="301"/>
      <c r="AQ1960" s="301"/>
      <c r="AT1960" s="301"/>
      <c r="AU1960" s="301"/>
    </row>
    <row r="1961" spans="29:47" s="325" customFormat="1" ht="15">
      <c r="AC1961" s="301"/>
      <c r="AD1961" s="301"/>
      <c r="AG1961" s="301"/>
      <c r="AH1961" s="301"/>
      <c r="AK1961" s="301"/>
      <c r="AL1961" s="301"/>
      <c r="AM1961" s="301"/>
      <c r="AP1961" s="301"/>
      <c r="AQ1961" s="301"/>
      <c r="AT1961" s="301"/>
      <c r="AU1961" s="301"/>
    </row>
    <row r="1962" spans="29:47" s="325" customFormat="1" ht="15">
      <c r="AC1962" s="301"/>
      <c r="AD1962" s="301"/>
      <c r="AG1962" s="301"/>
      <c r="AH1962" s="301"/>
      <c r="AK1962" s="301"/>
      <c r="AL1962" s="301"/>
      <c r="AM1962" s="301"/>
      <c r="AP1962" s="301"/>
      <c r="AQ1962" s="301"/>
      <c r="AT1962" s="301"/>
      <c r="AU1962" s="301"/>
    </row>
    <row r="1963" spans="29:47" s="325" customFormat="1" ht="15">
      <c r="AC1963" s="301"/>
      <c r="AD1963" s="301"/>
      <c r="AG1963" s="301"/>
      <c r="AH1963" s="301"/>
      <c r="AK1963" s="301"/>
      <c r="AL1963" s="301"/>
      <c r="AM1963" s="301"/>
      <c r="AP1963" s="301"/>
      <c r="AQ1963" s="301"/>
      <c r="AT1963" s="301"/>
      <c r="AU1963" s="301"/>
    </row>
    <row r="1964" spans="29:47" s="325" customFormat="1" ht="15">
      <c r="AC1964" s="301"/>
      <c r="AD1964" s="301"/>
      <c r="AG1964" s="301"/>
      <c r="AH1964" s="301"/>
      <c r="AK1964" s="301"/>
      <c r="AL1964" s="301"/>
      <c r="AM1964" s="301"/>
      <c r="AP1964" s="301"/>
      <c r="AQ1964" s="301"/>
      <c r="AT1964" s="301"/>
      <c r="AU1964" s="301"/>
    </row>
    <row r="1965" spans="29:47" s="325" customFormat="1" ht="15">
      <c r="AC1965" s="301"/>
      <c r="AD1965" s="301"/>
      <c r="AG1965" s="301"/>
      <c r="AH1965" s="301"/>
      <c r="AK1965" s="301"/>
      <c r="AL1965" s="301"/>
      <c r="AM1965" s="301"/>
      <c r="AP1965" s="301"/>
      <c r="AQ1965" s="301"/>
      <c r="AT1965" s="301"/>
      <c r="AU1965" s="301"/>
    </row>
    <row r="1966" spans="29:47" s="325" customFormat="1" ht="15">
      <c r="AC1966" s="301"/>
      <c r="AD1966" s="301"/>
      <c r="AG1966" s="301"/>
      <c r="AH1966" s="301"/>
      <c r="AK1966" s="301"/>
      <c r="AL1966" s="301"/>
      <c r="AM1966" s="301"/>
      <c r="AP1966" s="301"/>
      <c r="AQ1966" s="301"/>
      <c r="AT1966" s="301"/>
      <c r="AU1966" s="301"/>
    </row>
    <row r="1967" spans="29:47" s="325" customFormat="1" ht="15">
      <c r="AC1967" s="301"/>
      <c r="AD1967" s="301"/>
      <c r="AG1967" s="301"/>
      <c r="AH1967" s="301"/>
      <c r="AK1967" s="301"/>
      <c r="AL1967" s="301"/>
      <c r="AM1967" s="301"/>
      <c r="AP1967" s="301"/>
      <c r="AQ1967" s="301"/>
      <c r="AT1967" s="301"/>
      <c r="AU1967" s="301"/>
    </row>
    <row r="1968" spans="29:47" s="325" customFormat="1" ht="15">
      <c r="AC1968" s="301"/>
      <c r="AD1968" s="301"/>
      <c r="AG1968" s="301"/>
      <c r="AH1968" s="301"/>
      <c r="AK1968" s="301"/>
      <c r="AL1968" s="301"/>
      <c r="AM1968" s="301"/>
      <c r="AP1968" s="301"/>
      <c r="AQ1968" s="301"/>
      <c r="AT1968" s="301"/>
      <c r="AU1968" s="301"/>
    </row>
    <row r="1969" spans="29:47" s="325" customFormat="1" ht="15">
      <c r="AC1969" s="301"/>
      <c r="AD1969" s="301"/>
      <c r="AG1969" s="301"/>
      <c r="AH1969" s="301"/>
      <c r="AK1969" s="301"/>
      <c r="AL1969" s="301"/>
      <c r="AM1969" s="301"/>
      <c r="AP1969" s="301"/>
      <c r="AQ1969" s="301"/>
      <c r="AT1969" s="301"/>
      <c r="AU1969" s="301"/>
    </row>
    <row r="1970" spans="29:47" s="325" customFormat="1" ht="15">
      <c r="AC1970" s="301"/>
      <c r="AD1970" s="301"/>
      <c r="AG1970" s="301"/>
      <c r="AH1970" s="301"/>
      <c r="AK1970" s="301"/>
      <c r="AL1970" s="301"/>
      <c r="AM1970" s="301"/>
      <c r="AP1970" s="301"/>
      <c r="AQ1970" s="301"/>
      <c r="AT1970" s="301"/>
      <c r="AU1970" s="301"/>
    </row>
    <row r="1971" spans="29:47" s="325" customFormat="1" ht="15">
      <c r="AC1971" s="301"/>
      <c r="AD1971" s="301"/>
      <c r="AG1971" s="301"/>
      <c r="AH1971" s="301"/>
      <c r="AK1971" s="301"/>
      <c r="AL1971" s="301"/>
      <c r="AM1971" s="301"/>
      <c r="AP1971" s="301"/>
      <c r="AQ1971" s="301"/>
      <c r="AT1971" s="301"/>
      <c r="AU1971" s="301"/>
    </row>
    <row r="1972" spans="29:47" s="325" customFormat="1" ht="15">
      <c r="AC1972" s="301"/>
      <c r="AD1972" s="301"/>
      <c r="AG1972" s="301"/>
      <c r="AH1972" s="301"/>
      <c r="AK1972" s="301"/>
      <c r="AL1972" s="301"/>
      <c r="AM1972" s="301"/>
      <c r="AP1972" s="301"/>
      <c r="AQ1972" s="301"/>
      <c r="AT1972" s="301"/>
      <c r="AU1972" s="301"/>
    </row>
    <row r="1973" spans="29:47" s="325" customFormat="1" ht="15">
      <c r="AC1973" s="301"/>
      <c r="AD1973" s="301"/>
      <c r="AG1973" s="301"/>
      <c r="AH1973" s="301"/>
      <c r="AK1973" s="301"/>
      <c r="AL1973" s="301"/>
      <c r="AM1973" s="301"/>
      <c r="AP1973" s="301"/>
      <c r="AQ1973" s="301"/>
      <c r="AT1973" s="301"/>
      <c r="AU1973" s="301"/>
    </row>
    <row r="1974" spans="29:47" s="325" customFormat="1" ht="15">
      <c r="AC1974" s="301"/>
      <c r="AD1974" s="301"/>
      <c r="AG1974" s="301"/>
      <c r="AH1974" s="301"/>
      <c r="AK1974" s="301"/>
      <c r="AL1974" s="301"/>
      <c r="AM1974" s="301"/>
      <c r="AP1974" s="301"/>
      <c r="AQ1974" s="301"/>
      <c r="AT1974" s="301"/>
      <c r="AU1974" s="301"/>
    </row>
    <row r="1975" spans="29:47" s="325" customFormat="1" ht="15">
      <c r="AC1975" s="301"/>
      <c r="AD1975" s="301"/>
      <c r="AG1975" s="301"/>
      <c r="AH1975" s="301"/>
      <c r="AK1975" s="301"/>
      <c r="AL1975" s="301"/>
      <c r="AM1975" s="301"/>
      <c r="AP1975" s="301"/>
      <c r="AQ1975" s="301"/>
      <c r="AT1975" s="301"/>
      <c r="AU1975" s="301"/>
    </row>
    <row r="1976" spans="29:47" s="325" customFormat="1" ht="15">
      <c r="AC1976" s="301"/>
      <c r="AD1976" s="301"/>
      <c r="AG1976" s="301"/>
      <c r="AH1976" s="301"/>
      <c r="AK1976" s="301"/>
      <c r="AL1976" s="301"/>
      <c r="AM1976" s="301"/>
      <c r="AP1976" s="301"/>
      <c r="AQ1976" s="301"/>
      <c r="AT1976" s="301"/>
      <c r="AU1976" s="301"/>
    </row>
    <row r="1977" spans="29:47" s="325" customFormat="1" ht="15">
      <c r="AC1977" s="301"/>
      <c r="AD1977" s="301"/>
      <c r="AG1977" s="301"/>
      <c r="AH1977" s="301"/>
      <c r="AK1977" s="301"/>
      <c r="AL1977" s="301"/>
      <c r="AM1977" s="301"/>
      <c r="AP1977" s="301"/>
      <c r="AQ1977" s="301"/>
      <c r="AT1977" s="301"/>
      <c r="AU1977" s="301"/>
    </row>
    <row r="1978" spans="29:47" s="325" customFormat="1" ht="15">
      <c r="AC1978" s="301"/>
      <c r="AD1978" s="301"/>
      <c r="AG1978" s="301"/>
      <c r="AH1978" s="301"/>
      <c r="AK1978" s="301"/>
      <c r="AL1978" s="301"/>
      <c r="AM1978" s="301"/>
      <c r="AP1978" s="301"/>
      <c r="AQ1978" s="301"/>
      <c r="AT1978" s="301"/>
      <c r="AU1978" s="301"/>
    </row>
    <row r="1979" spans="29:47" s="325" customFormat="1" ht="15">
      <c r="AC1979" s="301"/>
      <c r="AD1979" s="301"/>
      <c r="AG1979" s="301"/>
      <c r="AH1979" s="301"/>
      <c r="AK1979" s="301"/>
      <c r="AL1979" s="301"/>
      <c r="AM1979" s="301"/>
      <c r="AP1979" s="301"/>
      <c r="AQ1979" s="301"/>
      <c r="AT1979" s="301"/>
      <c r="AU1979" s="301"/>
    </row>
    <row r="1980" spans="29:47" s="325" customFormat="1" ht="15">
      <c r="AC1980" s="301"/>
      <c r="AD1980" s="301"/>
      <c r="AG1980" s="301"/>
      <c r="AH1980" s="301"/>
      <c r="AK1980" s="301"/>
      <c r="AL1980" s="301"/>
      <c r="AM1980" s="301"/>
      <c r="AP1980" s="301"/>
      <c r="AQ1980" s="301"/>
      <c r="AT1980" s="301"/>
      <c r="AU1980" s="301"/>
    </row>
    <row r="1981" spans="29:47" s="325" customFormat="1" ht="15">
      <c r="AC1981" s="301"/>
      <c r="AD1981" s="301"/>
      <c r="AG1981" s="301"/>
      <c r="AH1981" s="301"/>
      <c r="AK1981" s="301"/>
      <c r="AL1981" s="301"/>
      <c r="AM1981" s="301"/>
      <c r="AP1981" s="301"/>
      <c r="AQ1981" s="301"/>
      <c r="AT1981" s="301"/>
      <c r="AU1981" s="301"/>
    </row>
    <row r="1982" spans="29:47" s="325" customFormat="1" ht="15">
      <c r="AC1982" s="301"/>
      <c r="AD1982" s="301"/>
      <c r="AG1982" s="301"/>
      <c r="AH1982" s="301"/>
      <c r="AK1982" s="301"/>
      <c r="AL1982" s="301"/>
      <c r="AM1982" s="301"/>
      <c r="AP1982" s="301"/>
      <c r="AQ1982" s="301"/>
      <c r="AT1982" s="301"/>
      <c r="AU1982" s="301"/>
    </row>
    <row r="1983" spans="29:47" s="325" customFormat="1" ht="15">
      <c r="AC1983" s="301"/>
      <c r="AD1983" s="301"/>
      <c r="AG1983" s="301"/>
      <c r="AH1983" s="301"/>
      <c r="AK1983" s="301"/>
      <c r="AL1983" s="301"/>
      <c r="AM1983" s="301"/>
      <c r="AP1983" s="301"/>
      <c r="AQ1983" s="301"/>
      <c r="AT1983" s="301"/>
      <c r="AU1983" s="301"/>
    </row>
    <row r="1984" spans="29:47" s="325" customFormat="1" ht="15">
      <c r="AC1984" s="301"/>
      <c r="AD1984" s="301"/>
      <c r="AG1984" s="301"/>
      <c r="AH1984" s="301"/>
      <c r="AK1984" s="301"/>
      <c r="AL1984" s="301"/>
      <c r="AM1984" s="301"/>
      <c r="AP1984" s="301"/>
      <c r="AQ1984" s="301"/>
      <c r="AT1984" s="301"/>
      <c r="AU1984" s="301"/>
    </row>
    <row r="1985" spans="29:47" s="325" customFormat="1" ht="15">
      <c r="AC1985" s="301"/>
      <c r="AD1985" s="301"/>
      <c r="AG1985" s="301"/>
      <c r="AH1985" s="301"/>
      <c r="AK1985" s="301"/>
      <c r="AL1985" s="301"/>
      <c r="AM1985" s="301"/>
      <c r="AP1985" s="301"/>
      <c r="AQ1985" s="301"/>
      <c r="AT1985" s="301"/>
      <c r="AU1985" s="301"/>
    </row>
    <row r="1986" spans="29:47" s="325" customFormat="1" ht="15">
      <c r="AC1986" s="301"/>
      <c r="AD1986" s="301"/>
      <c r="AG1986" s="301"/>
      <c r="AH1986" s="301"/>
      <c r="AK1986" s="301"/>
      <c r="AL1986" s="301"/>
      <c r="AM1986" s="301"/>
      <c r="AP1986" s="301"/>
      <c r="AQ1986" s="301"/>
      <c r="AT1986" s="301"/>
      <c r="AU1986" s="301"/>
    </row>
    <row r="1987" spans="29:47" s="325" customFormat="1" ht="15">
      <c r="AC1987" s="301"/>
      <c r="AD1987" s="301"/>
      <c r="AG1987" s="301"/>
      <c r="AH1987" s="301"/>
      <c r="AK1987" s="301"/>
      <c r="AL1987" s="301"/>
      <c r="AM1987" s="301"/>
      <c r="AP1987" s="301"/>
      <c r="AQ1987" s="301"/>
      <c r="AT1987" s="301"/>
      <c r="AU1987" s="301"/>
    </row>
    <row r="1988" spans="29:47" s="325" customFormat="1" ht="15">
      <c r="AC1988" s="301"/>
      <c r="AD1988" s="301"/>
      <c r="AG1988" s="301"/>
      <c r="AH1988" s="301"/>
      <c r="AK1988" s="301"/>
      <c r="AL1988" s="301"/>
      <c r="AM1988" s="301"/>
      <c r="AP1988" s="301"/>
      <c r="AQ1988" s="301"/>
      <c r="AT1988" s="301"/>
      <c r="AU1988" s="301"/>
    </row>
    <row r="1989" spans="29:47" s="325" customFormat="1" ht="15">
      <c r="AC1989" s="301"/>
      <c r="AD1989" s="301"/>
      <c r="AG1989" s="301"/>
      <c r="AH1989" s="301"/>
      <c r="AK1989" s="301"/>
      <c r="AL1989" s="301"/>
      <c r="AM1989" s="301"/>
      <c r="AP1989" s="301"/>
      <c r="AQ1989" s="301"/>
      <c r="AT1989" s="301"/>
      <c r="AU1989" s="301"/>
    </row>
    <row r="1990" spans="29:47" s="325" customFormat="1" ht="15">
      <c r="AC1990" s="301"/>
      <c r="AD1990" s="301"/>
      <c r="AG1990" s="301"/>
      <c r="AH1990" s="301"/>
      <c r="AK1990" s="301"/>
      <c r="AL1990" s="301"/>
      <c r="AM1990" s="301"/>
      <c r="AP1990" s="301"/>
      <c r="AQ1990" s="301"/>
      <c r="AT1990" s="301"/>
      <c r="AU1990" s="301"/>
    </row>
    <row r="1991" spans="29:47" s="325" customFormat="1" ht="15">
      <c r="AC1991" s="301"/>
      <c r="AD1991" s="301"/>
      <c r="AG1991" s="301"/>
      <c r="AH1991" s="301"/>
      <c r="AK1991" s="301"/>
      <c r="AL1991" s="301"/>
      <c r="AM1991" s="301"/>
      <c r="AP1991" s="301"/>
      <c r="AQ1991" s="301"/>
      <c r="AT1991" s="301"/>
      <c r="AU1991" s="301"/>
    </row>
    <row r="1992" spans="29:47" s="325" customFormat="1" ht="15">
      <c r="AC1992" s="301"/>
      <c r="AD1992" s="301"/>
      <c r="AG1992" s="301"/>
      <c r="AH1992" s="301"/>
      <c r="AK1992" s="301"/>
      <c r="AL1992" s="301"/>
      <c r="AM1992" s="301"/>
      <c r="AP1992" s="301"/>
      <c r="AQ1992" s="301"/>
      <c r="AT1992" s="301"/>
      <c r="AU1992" s="301"/>
    </row>
    <row r="1993" spans="29:47" s="325" customFormat="1" ht="15">
      <c r="AC1993" s="301"/>
      <c r="AD1993" s="301"/>
      <c r="AG1993" s="301"/>
      <c r="AH1993" s="301"/>
      <c r="AK1993" s="301"/>
      <c r="AL1993" s="301"/>
      <c r="AM1993" s="301"/>
      <c r="AP1993" s="301"/>
      <c r="AQ1993" s="301"/>
      <c r="AT1993" s="301"/>
      <c r="AU1993" s="301"/>
    </row>
    <row r="1994" spans="29:47" s="325" customFormat="1" ht="15">
      <c r="AC1994" s="301"/>
      <c r="AD1994" s="301"/>
      <c r="AG1994" s="301"/>
      <c r="AH1994" s="301"/>
      <c r="AK1994" s="301"/>
      <c r="AL1994" s="301"/>
      <c r="AM1994" s="301"/>
      <c r="AP1994" s="301"/>
      <c r="AQ1994" s="301"/>
      <c r="AT1994" s="301"/>
      <c r="AU1994" s="301"/>
    </row>
    <row r="1995" spans="29:47" s="325" customFormat="1" ht="15">
      <c r="AC1995" s="301"/>
      <c r="AD1995" s="301"/>
      <c r="AG1995" s="301"/>
      <c r="AH1995" s="301"/>
      <c r="AK1995" s="301"/>
      <c r="AL1995" s="301"/>
      <c r="AM1995" s="301"/>
      <c r="AP1995" s="301"/>
      <c r="AQ1995" s="301"/>
      <c r="AT1995" s="301"/>
      <c r="AU1995" s="301"/>
    </row>
    <row r="1996" spans="29:47" s="325" customFormat="1" ht="15">
      <c r="AC1996" s="301"/>
      <c r="AD1996" s="301"/>
      <c r="AG1996" s="301"/>
      <c r="AH1996" s="301"/>
      <c r="AK1996" s="301"/>
      <c r="AL1996" s="301"/>
      <c r="AM1996" s="301"/>
      <c r="AP1996" s="301"/>
      <c r="AQ1996" s="301"/>
      <c r="AT1996" s="301"/>
      <c r="AU1996" s="301"/>
    </row>
    <row r="1997" spans="29:47" s="325" customFormat="1" ht="15">
      <c r="AC1997" s="301"/>
      <c r="AD1997" s="301"/>
      <c r="AG1997" s="301"/>
      <c r="AH1997" s="301"/>
      <c r="AK1997" s="301"/>
      <c r="AL1997" s="301"/>
      <c r="AM1997" s="301"/>
      <c r="AP1997" s="301"/>
      <c r="AQ1997" s="301"/>
      <c r="AT1997" s="301"/>
      <c r="AU1997" s="301"/>
    </row>
    <row r="1998" spans="29:47" s="325" customFormat="1" ht="15">
      <c r="AC1998" s="301"/>
      <c r="AD1998" s="301"/>
      <c r="AG1998" s="301"/>
      <c r="AH1998" s="301"/>
      <c r="AK1998" s="301"/>
      <c r="AL1998" s="301"/>
      <c r="AM1998" s="301"/>
      <c r="AP1998" s="301"/>
      <c r="AQ1998" s="301"/>
      <c r="AT1998" s="301"/>
      <c r="AU1998" s="301"/>
    </row>
    <row r="1999" spans="29:47" s="325" customFormat="1" ht="15">
      <c r="AC1999" s="301"/>
      <c r="AD1999" s="301"/>
      <c r="AG1999" s="301"/>
      <c r="AH1999" s="301"/>
      <c r="AK1999" s="301"/>
      <c r="AL1999" s="301"/>
      <c r="AM1999" s="301"/>
      <c r="AP1999" s="301"/>
      <c r="AQ1999" s="301"/>
      <c r="AT1999" s="301"/>
      <c r="AU1999" s="301"/>
    </row>
    <row r="2000" spans="29:47" s="325" customFormat="1" ht="15">
      <c r="AC2000" s="301"/>
      <c r="AD2000" s="301"/>
      <c r="AG2000" s="301"/>
      <c r="AH2000" s="301"/>
      <c r="AK2000" s="301"/>
      <c r="AL2000" s="301"/>
      <c r="AM2000" s="301"/>
      <c r="AP2000" s="301"/>
      <c r="AQ2000" s="301"/>
      <c r="AT2000" s="301"/>
      <c r="AU2000" s="301"/>
    </row>
    <row r="2001" spans="29:47" s="325" customFormat="1" ht="15">
      <c r="AC2001" s="301"/>
      <c r="AD2001" s="301"/>
      <c r="AG2001" s="301"/>
      <c r="AH2001" s="301"/>
      <c r="AK2001" s="301"/>
      <c r="AL2001" s="301"/>
      <c r="AM2001" s="301"/>
      <c r="AP2001" s="301"/>
      <c r="AQ2001" s="301"/>
      <c r="AT2001" s="301"/>
      <c r="AU2001" s="301"/>
    </row>
    <row r="2002" spans="29:47" s="325" customFormat="1" ht="15">
      <c r="AC2002" s="301"/>
      <c r="AD2002" s="301"/>
      <c r="AG2002" s="301"/>
      <c r="AH2002" s="301"/>
      <c r="AK2002" s="301"/>
      <c r="AL2002" s="301"/>
      <c r="AM2002" s="301"/>
      <c r="AP2002" s="301"/>
      <c r="AQ2002" s="301"/>
      <c r="AT2002" s="301"/>
      <c r="AU2002" s="301"/>
    </row>
    <row r="2003" spans="29:47" s="325" customFormat="1" ht="15">
      <c r="AC2003" s="301"/>
      <c r="AD2003" s="301"/>
      <c r="AG2003" s="301"/>
      <c r="AH2003" s="301"/>
      <c r="AK2003" s="301"/>
      <c r="AL2003" s="301"/>
      <c r="AM2003" s="301"/>
      <c r="AP2003" s="301"/>
      <c r="AQ2003" s="301"/>
      <c r="AT2003" s="301"/>
      <c r="AU2003" s="301"/>
    </row>
    <row r="2004" spans="29:47" s="325" customFormat="1" ht="15">
      <c r="AC2004" s="301"/>
      <c r="AD2004" s="301"/>
      <c r="AG2004" s="301"/>
      <c r="AH2004" s="301"/>
      <c r="AK2004" s="301"/>
      <c r="AL2004" s="301"/>
      <c r="AM2004" s="301"/>
      <c r="AP2004" s="301"/>
      <c r="AQ2004" s="301"/>
      <c r="AT2004" s="301"/>
      <c r="AU2004" s="301"/>
    </row>
    <row r="2005" spans="29:47" s="325" customFormat="1" ht="15">
      <c r="AC2005" s="301"/>
      <c r="AD2005" s="301"/>
      <c r="AG2005" s="301"/>
      <c r="AH2005" s="301"/>
      <c r="AK2005" s="301"/>
      <c r="AL2005" s="301"/>
      <c r="AM2005" s="301"/>
      <c r="AP2005" s="301"/>
      <c r="AQ2005" s="301"/>
      <c r="AT2005" s="301"/>
      <c r="AU2005" s="301"/>
    </row>
    <row r="2006" spans="29:47" s="325" customFormat="1" ht="15">
      <c r="AC2006" s="301"/>
      <c r="AD2006" s="301"/>
      <c r="AG2006" s="301"/>
      <c r="AH2006" s="301"/>
      <c r="AK2006" s="301"/>
      <c r="AL2006" s="301"/>
      <c r="AM2006" s="301"/>
      <c r="AP2006" s="301"/>
      <c r="AQ2006" s="301"/>
      <c r="AT2006" s="301"/>
      <c r="AU2006" s="301"/>
    </row>
    <row r="2007" spans="29:47" s="325" customFormat="1" ht="15">
      <c r="AC2007" s="301"/>
      <c r="AD2007" s="301"/>
      <c r="AG2007" s="301"/>
      <c r="AH2007" s="301"/>
      <c r="AK2007" s="301"/>
      <c r="AL2007" s="301"/>
      <c r="AM2007" s="301"/>
      <c r="AP2007" s="301"/>
      <c r="AQ2007" s="301"/>
      <c r="AT2007" s="301"/>
      <c r="AU2007" s="301"/>
    </row>
    <row r="2008" spans="29:47" s="325" customFormat="1" ht="15">
      <c r="AC2008" s="301"/>
      <c r="AD2008" s="301"/>
      <c r="AG2008" s="301"/>
      <c r="AH2008" s="301"/>
      <c r="AK2008" s="301"/>
      <c r="AL2008" s="301"/>
      <c r="AM2008" s="301"/>
      <c r="AP2008" s="301"/>
      <c r="AQ2008" s="301"/>
      <c r="AT2008" s="301"/>
      <c r="AU2008" s="301"/>
    </row>
    <row r="2009" spans="29:47" s="325" customFormat="1" ht="15">
      <c r="AC2009" s="301"/>
      <c r="AD2009" s="301"/>
      <c r="AG2009" s="301"/>
      <c r="AH2009" s="301"/>
      <c r="AK2009" s="301"/>
      <c r="AL2009" s="301"/>
      <c r="AM2009" s="301"/>
      <c r="AP2009" s="301"/>
      <c r="AQ2009" s="301"/>
      <c r="AT2009" s="301"/>
      <c r="AU2009" s="301"/>
    </row>
    <row r="2010" spans="29:47" s="325" customFormat="1" ht="15">
      <c r="AC2010" s="301"/>
      <c r="AD2010" s="301"/>
      <c r="AG2010" s="301"/>
      <c r="AH2010" s="301"/>
      <c r="AK2010" s="301"/>
      <c r="AL2010" s="301"/>
      <c r="AM2010" s="301"/>
      <c r="AP2010" s="301"/>
      <c r="AQ2010" s="301"/>
      <c r="AT2010" s="301"/>
      <c r="AU2010" s="301"/>
    </row>
    <row r="2011" spans="29:47" s="325" customFormat="1" ht="15">
      <c r="AC2011" s="301"/>
      <c r="AD2011" s="301"/>
      <c r="AG2011" s="301"/>
      <c r="AH2011" s="301"/>
      <c r="AK2011" s="301"/>
      <c r="AL2011" s="301"/>
      <c r="AM2011" s="301"/>
      <c r="AP2011" s="301"/>
      <c r="AQ2011" s="301"/>
      <c r="AT2011" s="301"/>
      <c r="AU2011" s="301"/>
    </row>
    <row r="2012" spans="29:47" s="325" customFormat="1" ht="15">
      <c r="AC2012" s="301"/>
      <c r="AD2012" s="301"/>
      <c r="AG2012" s="301"/>
      <c r="AH2012" s="301"/>
      <c r="AK2012" s="301"/>
      <c r="AL2012" s="301"/>
      <c r="AM2012" s="301"/>
      <c r="AP2012" s="301"/>
      <c r="AQ2012" s="301"/>
      <c r="AT2012" s="301"/>
      <c r="AU2012" s="301"/>
    </row>
    <row r="2013" spans="29:47" s="325" customFormat="1" ht="15">
      <c r="AC2013" s="301"/>
      <c r="AD2013" s="301"/>
      <c r="AG2013" s="301"/>
      <c r="AH2013" s="301"/>
      <c r="AK2013" s="301"/>
      <c r="AL2013" s="301"/>
      <c r="AM2013" s="301"/>
      <c r="AP2013" s="301"/>
      <c r="AQ2013" s="301"/>
      <c r="AT2013" s="301"/>
      <c r="AU2013" s="301"/>
    </row>
    <row r="2014" spans="29:47" s="325" customFormat="1" ht="15">
      <c r="AC2014" s="301"/>
      <c r="AD2014" s="301"/>
      <c r="AG2014" s="301"/>
      <c r="AH2014" s="301"/>
      <c r="AK2014" s="301"/>
      <c r="AL2014" s="301"/>
      <c r="AM2014" s="301"/>
      <c r="AP2014" s="301"/>
      <c r="AQ2014" s="301"/>
      <c r="AT2014" s="301"/>
      <c r="AU2014" s="301"/>
    </row>
    <row r="2015" spans="29:47" s="325" customFormat="1" ht="15">
      <c r="AC2015" s="301"/>
      <c r="AD2015" s="301"/>
      <c r="AG2015" s="301"/>
      <c r="AH2015" s="301"/>
      <c r="AK2015" s="301"/>
      <c r="AL2015" s="301"/>
      <c r="AM2015" s="301"/>
      <c r="AP2015" s="301"/>
      <c r="AQ2015" s="301"/>
      <c r="AT2015" s="301"/>
      <c r="AU2015" s="301"/>
    </row>
    <row r="2016" spans="29:47" s="325" customFormat="1" ht="15">
      <c r="AC2016" s="301"/>
      <c r="AD2016" s="301"/>
      <c r="AG2016" s="301"/>
      <c r="AH2016" s="301"/>
      <c r="AK2016" s="301"/>
      <c r="AL2016" s="301"/>
      <c r="AM2016" s="301"/>
      <c r="AP2016" s="301"/>
      <c r="AQ2016" s="301"/>
      <c r="AT2016" s="301"/>
      <c r="AU2016" s="301"/>
    </row>
    <row r="2017" spans="29:47" s="325" customFormat="1" ht="15">
      <c r="AC2017" s="301"/>
      <c r="AD2017" s="301"/>
      <c r="AG2017" s="301"/>
      <c r="AH2017" s="301"/>
      <c r="AK2017" s="301"/>
      <c r="AL2017" s="301"/>
      <c r="AM2017" s="301"/>
      <c r="AP2017" s="301"/>
      <c r="AQ2017" s="301"/>
      <c r="AT2017" s="301"/>
      <c r="AU2017" s="301"/>
    </row>
    <row r="2018" spans="29:47" s="325" customFormat="1" ht="15">
      <c r="AC2018" s="301"/>
      <c r="AD2018" s="301"/>
      <c r="AG2018" s="301"/>
      <c r="AH2018" s="301"/>
      <c r="AK2018" s="301"/>
      <c r="AL2018" s="301"/>
      <c r="AM2018" s="301"/>
      <c r="AP2018" s="301"/>
      <c r="AQ2018" s="301"/>
      <c r="AT2018" s="301"/>
      <c r="AU2018" s="301"/>
    </row>
    <row r="2019" spans="29:47" s="325" customFormat="1" ht="15">
      <c r="AC2019" s="301"/>
      <c r="AD2019" s="301"/>
      <c r="AG2019" s="301"/>
      <c r="AH2019" s="301"/>
      <c r="AK2019" s="301"/>
      <c r="AL2019" s="301"/>
      <c r="AM2019" s="301"/>
      <c r="AP2019" s="301"/>
      <c r="AQ2019" s="301"/>
      <c r="AT2019" s="301"/>
      <c r="AU2019" s="301"/>
    </row>
    <row r="2020" spans="29:47" s="325" customFormat="1" ht="15">
      <c r="AC2020" s="301"/>
      <c r="AD2020" s="301"/>
      <c r="AG2020" s="301"/>
      <c r="AH2020" s="301"/>
      <c r="AK2020" s="301"/>
      <c r="AL2020" s="301"/>
      <c r="AM2020" s="301"/>
      <c r="AP2020" s="301"/>
      <c r="AQ2020" s="301"/>
      <c r="AT2020" s="301"/>
      <c r="AU2020" s="301"/>
    </row>
    <row r="2021" spans="29:47" s="325" customFormat="1" ht="15">
      <c r="AC2021" s="301"/>
      <c r="AD2021" s="301"/>
      <c r="AG2021" s="301"/>
      <c r="AH2021" s="301"/>
      <c r="AK2021" s="301"/>
      <c r="AL2021" s="301"/>
      <c r="AM2021" s="301"/>
      <c r="AP2021" s="301"/>
      <c r="AQ2021" s="301"/>
      <c r="AT2021" s="301"/>
      <c r="AU2021" s="301"/>
    </row>
    <row r="2022" spans="29:47" s="325" customFormat="1" ht="15">
      <c r="AC2022" s="301"/>
      <c r="AD2022" s="301"/>
      <c r="AG2022" s="301"/>
      <c r="AH2022" s="301"/>
      <c r="AK2022" s="301"/>
      <c r="AL2022" s="301"/>
      <c r="AM2022" s="301"/>
      <c r="AP2022" s="301"/>
      <c r="AQ2022" s="301"/>
      <c r="AT2022" s="301"/>
      <c r="AU2022" s="301"/>
    </row>
    <row r="2023" spans="29:47" s="325" customFormat="1" ht="15">
      <c r="AC2023" s="301"/>
      <c r="AD2023" s="301"/>
      <c r="AG2023" s="301"/>
      <c r="AH2023" s="301"/>
      <c r="AK2023" s="301"/>
      <c r="AL2023" s="301"/>
      <c r="AM2023" s="301"/>
      <c r="AP2023" s="301"/>
      <c r="AQ2023" s="301"/>
      <c r="AT2023" s="301"/>
      <c r="AU2023" s="301"/>
    </row>
    <row r="2024" spans="29:47" s="325" customFormat="1" ht="15">
      <c r="AC2024" s="301"/>
      <c r="AD2024" s="301"/>
      <c r="AG2024" s="301"/>
      <c r="AH2024" s="301"/>
      <c r="AK2024" s="301"/>
      <c r="AL2024" s="301"/>
      <c r="AM2024" s="301"/>
      <c r="AP2024" s="301"/>
      <c r="AQ2024" s="301"/>
      <c r="AT2024" s="301"/>
      <c r="AU2024" s="301"/>
    </row>
    <row r="2025" spans="29:47" s="325" customFormat="1" ht="15">
      <c r="AC2025" s="301"/>
      <c r="AD2025" s="301"/>
      <c r="AG2025" s="301"/>
      <c r="AH2025" s="301"/>
      <c r="AK2025" s="301"/>
      <c r="AL2025" s="301"/>
      <c r="AM2025" s="301"/>
      <c r="AP2025" s="301"/>
      <c r="AQ2025" s="301"/>
      <c r="AT2025" s="301"/>
      <c r="AU2025" s="301"/>
    </row>
    <row r="2026" spans="29:47" s="325" customFormat="1" ht="15">
      <c r="AC2026" s="301"/>
      <c r="AD2026" s="301"/>
      <c r="AG2026" s="301"/>
      <c r="AH2026" s="301"/>
      <c r="AK2026" s="301"/>
      <c r="AL2026" s="301"/>
      <c r="AM2026" s="301"/>
      <c r="AP2026" s="301"/>
      <c r="AQ2026" s="301"/>
      <c r="AT2026" s="301"/>
      <c r="AU2026" s="301"/>
    </row>
    <row r="2027" spans="29:47" s="325" customFormat="1" ht="15">
      <c r="AC2027" s="301"/>
      <c r="AD2027" s="301"/>
      <c r="AG2027" s="301"/>
      <c r="AH2027" s="301"/>
      <c r="AK2027" s="301"/>
      <c r="AL2027" s="301"/>
      <c r="AM2027" s="301"/>
      <c r="AP2027" s="301"/>
      <c r="AQ2027" s="301"/>
      <c r="AT2027" s="301"/>
      <c r="AU2027" s="301"/>
    </row>
    <row r="2028" spans="29:47" s="325" customFormat="1" ht="15">
      <c r="AC2028" s="301"/>
      <c r="AD2028" s="301"/>
      <c r="AG2028" s="301"/>
      <c r="AH2028" s="301"/>
      <c r="AK2028" s="301"/>
      <c r="AL2028" s="301"/>
      <c r="AM2028" s="301"/>
      <c r="AP2028" s="301"/>
      <c r="AQ2028" s="301"/>
      <c r="AT2028" s="301"/>
      <c r="AU2028" s="301"/>
    </row>
    <row r="2029" spans="29:47" s="325" customFormat="1" ht="15">
      <c r="AC2029" s="301"/>
      <c r="AD2029" s="301"/>
      <c r="AG2029" s="301"/>
      <c r="AH2029" s="301"/>
      <c r="AK2029" s="301"/>
      <c r="AL2029" s="301"/>
      <c r="AM2029" s="301"/>
      <c r="AP2029" s="301"/>
      <c r="AQ2029" s="301"/>
      <c r="AT2029" s="301"/>
      <c r="AU2029" s="301"/>
    </row>
    <row r="2030" spans="29:47" s="325" customFormat="1" ht="15">
      <c r="AC2030" s="301"/>
      <c r="AD2030" s="301"/>
      <c r="AG2030" s="301"/>
      <c r="AH2030" s="301"/>
      <c r="AK2030" s="301"/>
      <c r="AL2030" s="301"/>
      <c r="AM2030" s="301"/>
      <c r="AP2030" s="301"/>
      <c r="AQ2030" s="301"/>
      <c r="AT2030" s="301"/>
      <c r="AU2030" s="301"/>
    </row>
    <row r="2031" spans="29:47" s="325" customFormat="1" ht="15">
      <c r="AC2031" s="301"/>
      <c r="AD2031" s="301"/>
      <c r="AG2031" s="301"/>
      <c r="AH2031" s="301"/>
      <c r="AK2031" s="301"/>
      <c r="AL2031" s="301"/>
      <c r="AM2031" s="301"/>
      <c r="AP2031" s="301"/>
      <c r="AQ2031" s="301"/>
      <c r="AT2031" s="301"/>
      <c r="AU2031" s="301"/>
    </row>
    <row r="2032" spans="29:47" s="325" customFormat="1" ht="15">
      <c r="AC2032" s="301"/>
      <c r="AD2032" s="301"/>
      <c r="AG2032" s="301"/>
      <c r="AH2032" s="301"/>
      <c r="AK2032" s="301"/>
      <c r="AL2032" s="301"/>
      <c r="AM2032" s="301"/>
      <c r="AP2032" s="301"/>
      <c r="AQ2032" s="301"/>
      <c r="AT2032" s="301"/>
      <c r="AU2032" s="301"/>
    </row>
    <row r="2033" spans="29:47" s="325" customFormat="1" ht="15">
      <c r="AC2033" s="301"/>
      <c r="AD2033" s="301"/>
      <c r="AG2033" s="301"/>
      <c r="AH2033" s="301"/>
      <c r="AK2033" s="301"/>
      <c r="AL2033" s="301"/>
      <c r="AM2033" s="301"/>
      <c r="AP2033" s="301"/>
      <c r="AQ2033" s="301"/>
      <c r="AT2033" s="301"/>
      <c r="AU2033" s="301"/>
    </row>
    <row r="2034" spans="29:47" s="325" customFormat="1" ht="15">
      <c r="AC2034" s="301"/>
      <c r="AD2034" s="301"/>
      <c r="AG2034" s="301"/>
      <c r="AH2034" s="301"/>
      <c r="AK2034" s="301"/>
      <c r="AL2034" s="301"/>
      <c r="AM2034" s="301"/>
      <c r="AP2034" s="301"/>
      <c r="AQ2034" s="301"/>
      <c r="AT2034" s="301"/>
      <c r="AU2034" s="301"/>
    </row>
    <row r="2035" spans="29:47" s="325" customFormat="1" ht="15">
      <c r="AC2035" s="301"/>
      <c r="AD2035" s="301"/>
      <c r="AG2035" s="301"/>
      <c r="AH2035" s="301"/>
      <c r="AK2035" s="301"/>
      <c r="AL2035" s="301"/>
      <c r="AM2035" s="301"/>
      <c r="AP2035" s="301"/>
      <c r="AQ2035" s="301"/>
      <c r="AT2035" s="301"/>
      <c r="AU2035" s="301"/>
    </row>
    <row r="2036" spans="29:47" s="325" customFormat="1" ht="15">
      <c r="AC2036" s="301"/>
      <c r="AD2036" s="301"/>
      <c r="AG2036" s="301"/>
      <c r="AH2036" s="301"/>
      <c r="AK2036" s="301"/>
      <c r="AL2036" s="301"/>
      <c r="AM2036" s="301"/>
      <c r="AP2036" s="301"/>
      <c r="AQ2036" s="301"/>
      <c r="AT2036" s="301"/>
      <c r="AU2036" s="301"/>
    </row>
    <row r="2037" spans="29:47" s="325" customFormat="1" ht="15">
      <c r="AC2037" s="301"/>
      <c r="AD2037" s="301"/>
      <c r="AG2037" s="301"/>
      <c r="AH2037" s="301"/>
      <c r="AK2037" s="301"/>
      <c r="AL2037" s="301"/>
      <c r="AM2037" s="301"/>
      <c r="AP2037" s="301"/>
      <c r="AQ2037" s="301"/>
      <c r="AT2037" s="301"/>
      <c r="AU2037" s="301"/>
    </row>
    <row r="2038" spans="29:47" s="325" customFormat="1" ht="15">
      <c r="AC2038" s="301"/>
      <c r="AD2038" s="301"/>
      <c r="AG2038" s="301"/>
      <c r="AH2038" s="301"/>
      <c r="AK2038" s="301"/>
      <c r="AL2038" s="301"/>
      <c r="AM2038" s="301"/>
      <c r="AP2038" s="301"/>
      <c r="AQ2038" s="301"/>
      <c r="AT2038" s="301"/>
      <c r="AU2038" s="301"/>
    </row>
    <row r="2039" spans="29:47" s="325" customFormat="1" ht="15">
      <c r="AC2039" s="301"/>
      <c r="AD2039" s="301"/>
      <c r="AG2039" s="301"/>
      <c r="AH2039" s="301"/>
      <c r="AK2039" s="301"/>
      <c r="AL2039" s="301"/>
      <c r="AM2039" s="301"/>
      <c r="AP2039" s="301"/>
      <c r="AQ2039" s="301"/>
      <c r="AT2039" s="301"/>
      <c r="AU2039" s="301"/>
    </row>
    <row r="2040" spans="29:47" s="325" customFormat="1" ht="15">
      <c r="AC2040" s="301"/>
      <c r="AD2040" s="301"/>
      <c r="AG2040" s="301"/>
      <c r="AH2040" s="301"/>
      <c r="AK2040" s="301"/>
      <c r="AL2040" s="301"/>
      <c r="AM2040" s="301"/>
      <c r="AP2040" s="301"/>
      <c r="AQ2040" s="301"/>
      <c r="AT2040" s="301"/>
      <c r="AU2040" s="301"/>
    </row>
    <row r="2041" spans="29:47" s="325" customFormat="1" ht="15">
      <c r="AC2041" s="301"/>
      <c r="AD2041" s="301"/>
      <c r="AG2041" s="301"/>
      <c r="AH2041" s="301"/>
      <c r="AK2041" s="301"/>
      <c r="AL2041" s="301"/>
      <c r="AM2041" s="301"/>
      <c r="AP2041" s="301"/>
      <c r="AQ2041" s="301"/>
      <c r="AT2041" s="301"/>
      <c r="AU2041" s="301"/>
    </row>
    <row r="2042" spans="29:47" s="325" customFormat="1" ht="15">
      <c r="AC2042" s="301"/>
      <c r="AD2042" s="301"/>
      <c r="AG2042" s="301"/>
      <c r="AH2042" s="301"/>
      <c r="AK2042" s="301"/>
      <c r="AL2042" s="301"/>
      <c r="AM2042" s="301"/>
      <c r="AP2042" s="301"/>
      <c r="AQ2042" s="301"/>
      <c r="AT2042" s="301"/>
      <c r="AU2042" s="301"/>
    </row>
    <row r="2043" spans="29:47" s="325" customFormat="1" ht="15">
      <c r="AC2043" s="301"/>
      <c r="AD2043" s="301"/>
      <c r="AG2043" s="301"/>
      <c r="AH2043" s="301"/>
      <c r="AK2043" s="301"/>
      <c r="AL2043" s="301"/>
      <c r="AM2043" s="301"/>
      <c r="AP2043" s="301"/>
      <c r="AQ2043" s="301"/>
      <c r="AT2043" s="301"/>
      <c r="AU2043" s="301"/>
    </row>
    <row r="2044" spans="29:47" s="325" customFormat="1" ht="15">
      <c r="AC2044" s="301"/>
      <c r="AD2044" s="301"/>
      <c r="AG2044" s="301"/>
      <c r="AH2044" s="301"/>
      <c r="AK2044" s="301"/>
      <c r="AL2044" s="301"/>
      <c r="AM2044" s="301"/>
      <c r="AP2044" s="301"/>
      <c r="AQ2044" s="301"/>
      <c r="AT2044" s="301"/>
      <c r="AU2044" s="301"/>
    </row>
    <row r="2045" spans="29:47" s="325" customFormat="1" ht="15">
      <c r="AC2045" s="301"/>
      <c r="AD2045" s="301"/>
      <c r="AG2045" s="301"/>
      <c r="AH2045" s="301"/>
      <c r="AK2045" s="301"/>
      <c r="AL2045" s="301"/>
      <c r="AM2045" s="301"/>
      <c r="AP2045" s="301"/>
      <c r="AQ2045" s="301"/>
      <c r="AT2045" s="301"/>
      <c r="AU2045" s="301"/>
    </row>
    <row r="2046" spans="29:47" s="325" customFormat="1" ht="15">
      <c r="AC2046" s="301"/>
      <c r="AD2046" s="301"/>
      <c r="AG2046" s="301"/>
      <c r="AH2046" s="301"/>
      <c r="AK2046" s="301"/>
      <c r="AL2046" s="301"/>
      <c r="AM2046" s="301"/>
      <c r="AP2046" s="301"/>
      <c r="AQ2046" s="301"/>
      <c r="AT2046" s="301"/>
      <c r="AU2046" s="301"/>
    </row>
    <row r="2047" spans="29:47" s="325" customFormat="1" ht="15">
      <c r="AC2047" s="301"/>
      <c r="AD2047" s="301"/>
      <c r="AG2047" s="301"/>
      <c r="AH2047" s="301"/>
      <c r="AK2047" s="301"/>
      <c r="AL2047" s="301"/>
      <c r="AM2047" s="301"/>
      <c r="AP2047" s="301"/>
      <c r="AQ2047" s="301"/>
      <c r="AT2047" s="301"/>
      <c r="AU2047" s="301"/>
    </row>
    <row r="2048" spans="29:47" s="325" customFormat="1" ht="15">
      <c r="AC2048" s="301"/>
      <c r="AD2048" s="301"/>
      <c r="AG2048" s="301"/>
      <c r="AH2048" s="301"/>
      <c r="AK2048" s="301"/>
      <c r="AL2048" s="301"/>
      <c r="AM2048" s="301"/>
      <c r="AP2048" s="301"/>
      <c r="AQ2048" s="301"/>
      <c r="AT2048" s="301"/>
      <c r="AU2048" s="301"/>
    </row>
    <row r="2049" spans="29:47" s="325" customFormat="1" ht="15">
      <c r="AC2049" s="301"/>
      <c r="AD2049" s="301"/>
      <c r="AG2049" s="301"/>
      <c r="AH2049" s="301"/>
      <c r="AK2049" s="301"/>
      <c r="AL2049" s="301"/>
      <c r="AM2049" s="301"/>
      <c r="AP2049" s="301"/>
      <c r="AQ2049" s="301"/>
      <c r="AT2049" s="301"/>
      <c r="AU2049" s="301"/>
    </row>
    <row r="2050" spans="29:47" s="325" customFormat="1" ht="15">
      <c r="AC2050" s="301"/>
      <c r="AD2050" s="301"/>
      <c r="AG2050" s="301"/>
      <c r="AH2050" s="301"/>
      <c r="AK2050" s="301"/>
      <c r="AL2050" s="301"/>
      <c r="AM2050" s="301"/>
      <c r="AP2050" s="301"/>
      <c r="AQ2050" s="301"/>
      <c r="AT2050" s="301"/>
      <c r="AU2050" s="301"/>
    </row>
    <row r="2051" spans="29:47" s="325" customFormat="1" ht="15">
      <c r="AC2051" s="301"/>
      <c r="AD2051" s="301"/>
      <c r="AG2051" s="301"/>
      <c r="AH2051" s="301"/>
      <c r="AK2051" s="301"/>
      <c r="AL2051" s="301"/>
      <c r="AM2051" s="301"/>
      <c r="AP2051" s="301"/>
      <c r="AQ2051" s="301"/>
      <c r="AT2051" s="301"/>
      <c r="AU2051" s="301"/>
    </row>
    <row r="2052" spans="29:47" s="325" customFormat="1" ht="15">
      <c r="AC2052" s="301"/>
      <c r="AD2052" s="301"/>
      <c r="AG2052" s="301"/>
      <c r="AH2052" s="301"/>
      <c r="AK2052" s="301"/>
      <c r="AL2052" s="301"/>
      <c r="AM2052" s="301"/>
      <c r="AP2052" s="301"/>
      <c r="AQ2052" s="301"/>
      <c r="AT2052" s="301"/>
      <c r="AU2052" s="301"/>
    </row>
    <row r="2053" spans="29:47" s="325" customFormat="1" ht="15">
      <c r="AC2053" s="301"/>
      <c r="AD2053" s="301"/>
      <c r="AG2053" s="301"/>
      <c r="AH2053" s="301"/>
      <c r="AK2053" s="301"/>
      <c r="AL2053" s="301"/>
      <c r="AM2053" s="301"/>
      <c r="AP2053" s="301"/>
      <c r="AQ2053" s="301"/>
      <c r="AT2053" s="301"/>
      <c r="AU2053" s="301"/>
    </row>
    <row r="2054" spans="29:47" s="325" customFormat="1" ht="15">
      <c r="AC2054" s="301"/>
      <c r="AD2054" s="301"/>
      <c r="AG2054" s="301"/>
      <c r="AH2054" s="301"/>
      <c r="AK2054" s="301"/>
      <c r="AL2054" s="301"/>
      <c r="AM2054" s="301"/>
      <c r="AP2054" s="301"/>
      <c r="AQ2054" s="301"/>
      <c r="AT2054" s="301"/>
      <c r="AU2054" s="301"/>
    </row>
    <row r="2055" spans="29:47" s="325" customFormat="1" ht="15">
      <c r="AC2055" s="301"/>
      <c r="AD2055" s="301"/>
      <c r="AG2055" s="301"/>
      <c r="AH2055" s="301"/>
      <c r="AK2055" s="301"/>
      <c r="AL2055" s="301"/>
      <c r="AM2055" s="301"/>
      <c r="AP2055" s="301"/>
      <c r="AQ2055" s="301"/>
      <c r="AT2055" s="301"/>
      <c r="AU2055" s="301"/>
    </row>
    <row r="2056" spans="29:47" s="325" customFormat="1" ht="15">
      <c r="AC2056" s="301"/>
      <c r="AD2056" s="301"/>
      <c r="AG2056" s="301"/>
      <c r="AH2056" s="301"/>
      <c r="AK2056" s="301"/>
      <c r="AL2056" s="301"/>
      <c r="AM2056" s="301"/>
      <c r="AP2056" s="301"/>
      <c r="AQ2056" s="301"/>
      <c r="AT2056" s="301"/>
      <c r="AU2056" s="301"/>
    </row>
    <row r="2057" spans="29:47" s="325" customFormat="1" ht="15">
      <c r="AC2057" s="301"/>
      <c r="AD2057" s="301"/>
      <c r="AG2057" s="301"/>
      <c r="AH2057" s="301"/>
      <c r="AK2057" s="301"/>
      <c r="AL2057" s="301"/>
      <c r="AM2057" s="301"/>
      <c r="AP2057" s="301"/>
      <c r="AQ2057" s="301"/>
      <c r="AT2057" s="301"/>
      <c r="AU2057" s="301"/>
    </row>
    <row r="2058" spans="29:47" s="325" customFormat="1" ht="15">
      <c r="AC2058" s="301"/>
      <c r="AD2058" s="301"/>
      <c r="AG2058" s="301"/>
      <c r="AH2058" s="301"/>
      <c r="AK2058" s="301"/>
      <c r="AL2058" s="301"/>
      <c r="AM2058" s="301"/>
      <c r="AP2058" s="301"/>
      <c r="AQ2058" s="301"/>
      <c r="AT2058" s="301"/>
      <c r="AU2058" s="301"/>
    </row>
    <row r="2059" spans="29:47" s="325" customFormat="1" ht="15">
      <c r="AC2059" s="301"/>
      <c r="AD2059" s="301"/>
      <c r="AG2059" s="301"/>
      <c r="AH2059" s="301"/>
      <c r="AK2059" s="301"/>
      <c r="AL2059" s="301"/>
      <c r="AM2059" s="301"/>
      <c r="AP2059" s="301"/>
      <c r="AQ2059" s="301"/>
      <c r="AT2059" s="301"/>
      <c r="AU2059" s="301"/>
    </row>
    <row r="2060" spans="29:47" s="325" customFormat="1" ht="15">
      <c r="AC2060" s="301"/>
      <c r="AD2060" s="301"/>
      <c r="AG2060" s="301"/>
      <c r="AH2060" s="301"/>
      <c r="AK2060" s="301"/>
      <c r="AL2060" s="301"/>
      <c r="AM2060" s="301"/>
      <c r="AP2060" s="301"/>
      <c r="AQ2060" s="301"/>
      <c r="AT2060" s="301"/>
      <c r="AU2060" s="301"/>
    </row>
    <row r="2061" spans="29:47" s="325" customFormat="1" ht="15">
      <c r="AC2061" s="301"/>
      <c r="AD2061" s="301"/>
      <c r="AG2061" s="301"/>
      <c r="AH2061" s="301"/>
      <c r="AK2061" s="301"/>
      <c r="AL2061" s="301"/>
      <c r="AM2061" s="301"/>
      <c r="AP2061" s="301"/>
      <c r="AQ2061" s="301"/>
      <c r="AT2061" s="301"/>
      <c r="AU2061" s="301"/>
    </row>
    <row r="2062" spans="29:47" s="325" customFormat="1" ht="15">
      <c r="AC2062" s="301"/>
      <c r="AD2062" s="301"/>
      <c r="AG2062" s="301"/>
      <c r="AH2062" s="301"/>
      <c r="AK2062" s="301"/>
      <c r="AL2062" s="301"/>
      <c r="AM2062" s="301"/>
      <c r="AP2062" s="301"/>
      <c r="AQ2062" s="301"/>
      <c r="AT2062" s="301"/>
      <c r="AU2062" s="301"/>
    </row>
    <row r="2063" spans="29:47" s="325" customFormat="1" ht="15">
      <c r="AC2063" s="301"/>
      <c r="AD2063" s="301"/>
      <c r="AG2063" s="301"/>
      <c r="AH2063" s="301"/>
      <c r="AK2063" s="301"/>
      <c r="AL2063" s="301"/>
      <c r="AM2063" s="301"/>
      <c r="AP2063" s="301"/>
      <c r="AQ2063" s="301"/>
      <c r="AT2063" s="301"/>
      <c r="AU2063" s="301"/>
    </row>
    <row r="2064" spans="29:47" s="325" customFormat="1" ht="15">
      <c r="AC2064" s="301"/>
      <c r="AD2064" s="301"/>
      <c r="AG2064" s="301"/>
      <c r="AH2064" s="301"/>
      <c r="AK2064" s="301"/>
      <c r="AL2064" s="301"/>
      <c r="AM2064" s="301"/>
      <c r="AP2064" s="301"/>
      <c r="AQ2064" s="301"/>
      <c r="AT2064" s="301"/>
      <c r="AU2064" s="301"/>
    </row>
    <row r="2065" spans="29:47" s="325" customFormat="1" ht="15">
      <c r="AC2065" s="301"/>
      <c r="AD2065" s="301"/>
      <c r="AG2065" s="301"/>
      <c r="AH2065" s="301"/>
      <c r="AK2065" s="301"/>
      <c r="AL2065" s="301"/>
      <c r="AM2065" s="301"/>
      <c r="AP2065" s="301"/>
      <c r="AQ2065" s="301"/>
      <c r="AT2065" s="301"/>
      <c r="AU2065" s="301"/>
    </row>
    <row r="2066" spans="29:47" s="325" customFormat="1" ht="15">
      <c r="AC2066" s="301"/>
      <c r="AD2066" s="301"/>
      <c r="AG2066" s="301"/>
      <c r="AH2066" s="301"/>
      <c r="AK2066" s="301"/>
      <c r="AL2066" s="301"/>
      <c r="AM2066" s="301"/>
      <c r="AP2066" s="301"/>
      <c r="AQ2066" s="301"/>
      <c r="AT2066" s="301"/>
      <c r="AU2066" s="301"/>
    </row>
    <row r="2067" spans="29:47" s="325" customFormat="1" ht="15">
      <c r="AC2067" s="301"/>
      <c r="AD2067" s="301"/>
      <c r="AG2067" s="301"/>
      <c r="AH2067" s="301"/>
      <c r="AK2067" s="301"/>
      <c r="AL2067" s="301"/>
      <c r="AM2067" s="301"/>
      <c r="AP2067" s="301"/>
      <c r="AQ2067" s="301"/>
      <c r="AT2067" s="301"/>
      <c r="AU2067" s="301"/>
    </row>
    <row r="2068" spans="29:47" s="325" customFormat="1" ht="15">
      <c r="AC2068" s="301"/>
      <c r="AD2068" s="301"/>
      <c r="AG2068" s="301"/>
      <c r="AH2068" s="301"/>
      <c r="AK2068" s="301"/>
      <c r="AL2068" s="301"/>
      <c r="AM2068" s="301"/>
      <c r="AP2068" s="301"/>
      <c r="AQ2068" s="301"/>
      <c r="AT2068" s="301"/>
      <c r="AU2068" s="301"/>
    </row>
    <row r="2069" spans="29:47" s="325" customFormat="1" ht="15">
      <c r="AC2069" s="301"/>
      <c r="AD2069" s="301"/>
      <c r="AG2069" s="301"/>
      <c r="AH2069" s="301"/>
      <c r="AK2069" s="301"/>
      <c r="AL2069" s="301"/>
      <c r="AM2069" s="301"/>
      <c r="AP2069" s="301"/>
      <c r="AQ2069" s="301"/>
      <c r="AT2069" s="301"/>
      <c r="AU2069" s="301"/>
    </row>
    <row r="2070" spans="29:47" s="325" customFormat="1" ht="15">
      <c r="AC2070" s="301"/>
      <c r="AD2070" s="301"/>
      <c r="AG2070" s="301"/>
      <c r="AH2070" s="301"/>
      <c r="AK2070" s="301"/>
      <c r="AL2070" s="301"/>
      <c r="AM2070" s="301"/>
      <c r="AP2070" s="301"/>
      <c r="AQ2070" s="301"/>
      <c r="AT2070" s="301"/>
      <c r="AU2070" s="301"/>
    </row>
    <row r="2071" spans="29:47" s="325" customFormat="1" ht="15">
      <c r="AC2071" s="301"/>
      <c r="AD2071" s="301"/>
      <c r="AG2071" s="301"/>
      <c r="AH2071" s="301"/>
      <c r="AK2071" s="301"/>
      <c r="AL2071" s="301"/>
      <c r="AM2071" s="301"/>
      <c r="AP2071" s="301"/>
      <c r="AQ2071" s="301"/>
      <c r="AT2071" s="301"/>
      <c r="AU2071" s="301"/>
    </row>
    <row r="2072" spans="29:47" s="325" customFormat="1" ht="15">
      <c r="AC2072" s="301"/>
      <c r="AD2072" s="301"/>
      <c r="AG2072" s="301"/>
      <c r="AH2072" s="301"/>
      <c r="AK2072" s="301"/>
      <c r="AL2072" s="301"/>
      <c r="AM2072" s="301"/>
      <c r="AP2072" s="301"/>
      <c r="AQ2072" s="301"/>
      <c r="AT2072" s="301"/>
      <c r="AU2072" s="301"/>
    </row>
    <row r="2073" spans="29:47" s="325" customFormat="1" ht="15">
      <c r="AC2073" s="301"/>
      <c r="AD2073" s="301"/>
      <c r="AG2073" s="301"/>
      <c r="AH2073" s="301"/>
      <c r="AK2073" s="301"/>
      <c r="AL2073" s="301"/>
      <c r="AM2073" s="301"/>
      <c r="AP2073" s="301"/>
      <c r="AQ2073" s="301"/>
      <c r="AT2073" s="301"/>
      <c r="AU2073" s="301"/>
    </row>
    <row r="2074" spans="29:47" s="325" customFormat="1" ht="15">
      <c r="AC2074" s="301"/>
      <c r="AD2074" s="301"/>
      <c r="AG2074" s="301"/>
      <c r="AH2074" s="301"/>
      <c r="AK2074" s="301"/>
      <c r="AL2074" s="301"/>
      <c r="AM2074" s="301"/>
      <c r="AP2074" s="301"/>
      <c r="AQ2074" s="301"/>
      <c r="AT2074" s="301"/>
      <c r="AU2074" s="301"/>
    </row>
    <row r="2075" spans="29:47" s="325" customFormat="1" ht="15">
      <c r="AC2075" s="301"/>
      <c r="AD2075" s="301"/>
      <c r="AG2075" s="301"/>
      <c r="AH2075" s="301"/>
      <c r="AK2075" s="301"/>
      <c r="AL2075" s="301"/>
      <c r="AM2075" s="301"/>
      <c r="AP2075" s="301"/>
      <c r="AQ2075" s="301"/>
      <c r="AT2075" s="301"/>
      <c r="AU2075" s="301"/>
    </row>
    <row r="2076" spans="29:47" s="325" customFormat="1" ht="15">
      <c r="AC2076" s="301"/>
      <c r="AD2076" s="301"/>
      <c r="AG2076" s="301"/>
      <c r="AH2076" s="301"/>
      <c r="AK2076" s="301"/>
      <c r="AL2076" s="301"/>
      <c r="AM2076" s="301"/>
      <c r="AP2076" s="301"/>
      <c r="AQ2076" s="301"/>
      <c r="AT2076" s="301"/>
      <c r="AU2076" s="301"/>
    </row>
    <row r="2077" spans="29:47" s="325" customFormat="1" ht="15">
      <c r="AC2077" s="301"/>
      <c r="AD2077" s="301"/>
      <c r="AG2077" s="301"/>
      <c r="AH2077" s="301"/>
      <c r="AK2077" s="301"/>
      <c r="AL2077" s="301"/>
      <c r="AM2077" s="301"/>
      <c r="AP2077" s="301"/>
      <c r="AQ2077" s="301"/>
      <c r="AT2077" s="301"/>
      <c r="AU2077" s="301"/>
    </row>
    <row r="2078" spans="29:47" s="325" customFormat="1" ht="15">
      <c r="AC2078" s="301"/>
      <c r="AD2078" s="301"/>
      <c r="AG2078" s="301"/>
      <c r="AH2078" s="301"/>
      <c r="AK2078" s="301"/>
      <c r="AL2078" s="301"/>
      <c r="AM2078" s="301"/>
      <c r="AP2078" s="301"/>
      <c r="AQ2078" s="301"/>
      <c r="AT2078" s="301"/>
      <c r="AU2078" s="301"/>
    </row>
    <row r="2079" spans="29:47" s="325" customFormat="1" ht="15">
      <c r="AC2079" s="301"/>
      <c r="AD2079" s="301"/>
      <c r="AG2079" s="301"/>
      <c r="AH2079" s="301"/>
      <c r="AK2079" s="301"/>
      <c r="AL2079" s="301"/>
      <c r="AM2079" s="301"/>
      <c r="AP2079" s="301"/>
      <c r="AQ2079" s="301"/>
      <c r="AT2079" s="301"/>
      <c r="AU2079" s="301"/>
    </row>
    <row r="2080" spans="29:47" s="325" customFormat="1" ht="15">
      <c r="AC2080" s="301"/>
      <c r="AD2080" s="301"/>
      <c r="AG2080" s="301"/>
      <c r="AH2080" s="301"/>
      <c r="AK2080" s="301"/>
      <c r="AL2080" s="301"/>
      <c r="AM2080" s="301"/>
      <c r="AP2080" s="301"/>
      <c r="AQ2080" s="301"/>
      <c r="AT2080" s="301"/>
      <c r="AU2080" s="301"/>
    </row>
    <row r="2081" spans="29:47" s="325" customFormat="1" ht="15">
      <c r="AC2081" s="301"/>
      <c r="AD2081" s="301"/>
      <c r="AG2081" s="301"/>
      <c r="AH2081" s="301"/>
      <c r="AK2081" s="301"/>
      <c r="AL2081" s="301"/>
      <c r="AM2081" s="301"/>
      <c r="AP2081" s="301"/>
      <c r="AQ2081" s="301"/>
      <c r="AT2081" s="301"/>
      <c r="AU2081" s="301"/>
    </row>
    <row r="2082" spans="29:47" s="325" customFormat="1" ht="15">
      <c r="AC2082" s="301"/>
      <c r="AD2082" s="301"/>
      <c r="AG2082" s="301"/>
      <c r="AH2082" s="301"/>
      <c r="AK2082" s="301"/>
      <c r="AL2082" s="301"/>
      <c r="AM2082" s="301"/>
      <c r="AP2082" s="301"/>
      <c r="AQ2082" s="301"/>
      <c r="AT2082" s="301"/>
      <c r="AU2082" s="301"/>
    </row>
    <row r="2083" spans="29:47" s="325" customFormat="1" ht="15">
      <c r="AC2083" s="301"/>
      <c r="AD2083" s="301"/>
      <c r="AG2083" s="301"/>
      <c r="AH2083" s="301"/>
      <c r="AK2083" s="301"/>
      <c r="AL2083" s="301"/>
      <c r="AM2083" s="301"/>
      <c r="AP2083" s="301"/>
      <c r="AQ2083" s="301"/>
      <c r="AT2083" s="301"/>
      <c r="AU2083" s="301"/>
    </row>
    <row r="2084" spans="29:47" s="325" customFormat="1" ht="15">
      <c r="AC2084" s="301"/>
      <c r="AD2084" s="301"/>
      <c r="AG2084" s="301"/>
      <c r="AH2084" s="301"/>
      <c r="AK2084" s="301"/>
      <c r="AL2084" s="301"/>
      <c r="AM2084" s="301"/>
      <c r="AP2084" s="301"/>
      <c r="AQ2084" s="301"/>
      <c r="AT2084" s="301"/>
      <c r="AU2084" s="301"/>
    </row>
    <row r="2085" spans="29:47" s="325" customFormat="1" ht="15">
      <c r="AC2085" s="301"/>
      <c r="AD2085" s="301"/>
      <c r="AG2085" s="301"/>
      <c r="AH2085" s="301"/>
      <c r="AK2085" s="301"/>
      <c r="AL2085" s="301"/>
      <c r="AM2085" s="301"/>
      <c r="AP2085" s="301"/>
      <c r="AQ2085" s="301"/>
      <c r="AT2085" s="301"/>
      <c r="AU2085" s="301"/>
    </row>
    <row r="2086" spans="29:47" s="325" customFormat="1" ht="15">
      <c r="AC2086" s="301"/>
      <c r="AD2086" s="301"/>
      <c r="AG2086" s="301"/>
      <c r="AH2086" s="301"/>
      <c r="AK2086" s="301"/>
      <c r="AL2086" s="301"/>
      <c r="AM2086" s="301"/>
      <c r="AP2086" s="301"/>
      <c r="AQ2086" s="301"/>
      <c r="AT2086" s="301"/>
      <c r="AU2086" s="301"/>
    </row>
    <row r="2087" spans="29:47" s="325" customFormat="1" ht="15">
      <c r="AC2087" s="301"/>
      <c r="AD2087" s="301"/>
      <c r="AG2087" s="301"/>
      <c r="AH2087" s="301"/>
      <c r="AK2087" s="301"/>
      <c r="AL2087" s="301"/>
      <c r="AM2087" s="301"/>
      <c r="AP2087" s="301"/>
      <c r="AQ2087" s="301"/>
      <c r="AT2087" s="301"/>
      <c r="AU2087" s="301"/>
    </row>
    <row r="2088" spans="29:47" s="325" customFormat="1" ht="15">
      <c r="AC2088" s="301"/>
      <c r="AD2088" s="301"/>
      <c r="AG2088" s="301"/>
      <c r="AH2088" s="301"/>
      <c r="AK2088" s="301"/>
      <c r="AL2088" s="301"/>
      <c r="AM2088" s="301"/>
      <c r="AP2088" s="301"/>
      <c r="AQ2088" s="301"/>
      <c r="AT2088" s="301"/>
      <c r="AU2088" s="301"/>
    </row>
    <row r="2089" spans="29:47" s="325" customFormat="1" ht="15">
      <c r="AC2089" s="301"/>
      <c r="AD2089" s="301"/>
      <c r="AG2089" s="301"/>
      <c r="AH2089" s="301"/>
      <c r="AK2089" s="301"/>
      <c r="AL2089" s="301"/>
      <c r="AM2089" s="301"/>
      <c r="AP2089" s="301"/>
      <c r="AQ2089" s="301"/>
      <c r="AT2089" s="301"/>
      <c r="AU2089" s="301"/>
    </row>
    <row r="2090" spans="29:47" s="325" customFormat="1" ht="15">
      <c r="AC2090" s="301"/>
      <c r="AD2090" s="301"/>
      <c r="AG2090" s="301"/>
      <c r="AH2090" s="301"/>
      <c r="AK2090" s="301"/>
      <c r="AL2090" s="301"/>
      <c r="AM2090" s="301"/>
      <c r="AP2090" s="301"/>
      <c r="AQ2090" s="301"/>
      <c r="AT2090" s="301"/>
      <c r="AU2090" s="301"/>
    </row>
    <row r="2091" spans="29:47" s="325" customFormat="1" ht="15">
      <c r="AC2091" s="301"/>
      <c r="AD2091" s="301"/>
      <c r="AG2091" s="301"/>
      <c r="AH2091" s="301"/>
      <c r="AK2091" s="301"/>
      <c r="AL2091" s="301"/>
      <c r="AM2091" s="301"/>
      <c r="AP2091" s="301"/>
      <c r="AQ2091" s="301"/>
      <c r="AT2091" s="301"/>
      <c r="AU2091" s="301"/>
    </row>
    <row r="2092" spans="29:47" s="325" customFormat="1" ht="15">
      <c r="AC2092" s="301"/>
      <c r="AD2092" s="301"/>
      <c r="AG2092" s="301"/>
      <c r="AH2092" s="301"/>
      <c r="AK2092" s="301"/>
      <c r="AL2092" s="301"/>
      <c r="AM2092" s="301"/>
      <c r="AP2092" s="301"/>
      <c r="AQ2092" s="301"/>
      <c r="AT2092" s="301"/>
      <c r="AU2092" s="301"/>
    </row>
    <row r="2093" spans="29:47" s="325" customFormat="1" ht="15">
      <c r="AC2093" s="301"/>
      <c r="AD2093" s="301"/>
      <c r="AG2093" s="301"/>
      <c r="AH2093" s="301"/>
      <c r="AK2093" s="301"/>
      <c r="AL2093" s="301"/>
      <c r="AM2093" s="301"/>
      <c r="AP2093" s="301"/>
      <c r="AQ2093" s="301"/>
      <c r="AT2093" s="301"/>
      <c r="AU2093" s="301"/>
    </row>
    <row r="2094" spans="29:47" s="325" customFormat="1" ht="15">
      <c r="AC2094" s="301"/>
      <c r="AD2094" s="301"/>
      <c r="AG2094" s="301"/>
      <c r="AH2094" s="301"/>
      <c r="AK2094" s="301"/>
      <c r="AL2094" s="301"/>
      <c r="AM2094" s="301"/>
      <c r="AP2094" s="301"/>
      <c r="AQ2094" s="301"/>
      <c r="AT2094" s="301"/>
      <c r="AU2094" s="301"/>
    </row>
    <row r="2095" spans="29:47" s="325" customFormat="1" ht="15">
      <c r="AC2095" s="301"/>
      <c r="AD2095" s="301"/>
      <c r="AG2095" s="301"/>
      <c r="AH2095" s="301"/>
      <c r="AK2095" s="301"/>
      <c r="AL2095" s="301"/>
      <c r="AM2095" s="301"/>
      <c r="AP2095" s="301"/>
      <c r="AQ2095" s="301"/>
      <c r="AT2095" s="301"/>
      <c r="AU2095" s="301"/>
    </row>
    <row r="2096" spans="29:47" s="325" customFormat="1" ht="15">
      <c r="AC2096" s="301"/>
      <c r="AD2096" s="301"/>
      <c r="AG2096" s="301"/>
      <c r="AH2096" s="301"/>
      <c r="AK2096" s="301"/>
      <c r="AL2096" s="301"/>
      <c r="AM2096" s="301"/>
      <c r="AP2096" s="301"/>
      <c r="AQ2096" s="301"/>
      <c r="AT2096" s="301"/>
      <c r="AU2096" s="301"/>
    </row>
    <row r="2097" spans="29:47" s="325" customFormat="1" ht="15">
      <c r="AC2097" s="301"/>
      <c r="AD2097" s="301"/>
      <c r="AG2097" s="301"/>
      <c r="AH2097" s="301"/>
      <c r="AK2097" s="301"/>
      <c r="AL2097" s="301"/>
      <c r="AM2097" s="301"/>
      <c r="AP2097" s="301"/>
      <c r="AQ2097" s="301"/>
      <c r="AT2097" s="301"/>
      <c r="AU2097" s="301"/>
    </row>
    <row r="2098" spans="29:47" s="325" customFormat="1" ht="15">
      <c r="AC2098" s="301"/>
      <c r="AD2098" s="301"/>
      <c r="AG2098" s="301"/>
      <c r="AH2098" s="301"/>
      <c r="AK2098" s="301"/>
      <c r="AL2098" s="301"/>
      <c r="AM2098" s="301"/>
      <c r="AP2098" s="301"/>
      <c r="AQ2098" s="301"/>
      <c r="AT2098" s="301"/>
      <c r="AU2098" s="301"/>
    </row>
    <row r="2099" spans="29:47" s="325" customFormat="1" ht="15">
      <c r="AC2099" s="301"/>
      <c r="AD2099" s="301"/>
      <c r="AG2099" s="301"/>
      <c r="AH2099" s="301"/>
      <c r="AK2099" s="301"/>
      <c r="AL2099" s="301"/>
      <c r="AM2099" s="301"/>
      <c r="AP2099" s="301"/>
      <c r="AQ2099" s="301"/>
      <c r="AT2099" s="301"/>
      <c r="AU2099" s="301"/>
    </row>
    <row r="2100" spans="29:47" s="325" customFormat="1" ht="15">
      <c r="AC2100" s="301"/>
      <c r="AD2100" s="301"/>
      <c r="AG2100" s="301"/>
      <c r="AH2100" s="301"/>
      <c r="AK2100" s="301"/>
      <c r="AL2100" s="301"/>
      <c r="AM2100" s="301"/>
      <c r="AP2100" s="301"/>
      <c r="AQ2100" s="301"/>
      <c r="AT2100" s="301"/>
      <c r="AU2100" s="301"/>
    </row>
    <row r="2101" spans="29:47" s="325" customFormat="1" ht="15">
      <c r="AC2101" s="301"/>
      <c r="AD2101" s="301"/>
      <c r="AG2101" s="301"/>
      <c r="AH2101" s="301"/>
      <c r="AK2101" s="301"/>
      <c r="AL2101" s="301"/>
      <c r="AM2101" s="301"/>
      <c r="AP2101" s="301"/>
      <c r="AQ2101" s="301"/>
      <c r="AT2101" s="301"/>
      <c r="AU2101" s="301"/>
    </row>
    <row r="2102" spans="29:47" s="325" customFormat="1" ht="15">
      <c r="AC2102" s="301"/>
      <c r="AD2102" s="301"/>
      <c r="AG2102" s="301"/>
      <c r="AH2102" s="301"/>
      <c r="AK2102" s="301"/>
      <c r="AL2102" s="301"/>
      <c r="AM2102" s="301"/>
      <c r="AP2102" s="301"/>
      <c r="AQ2102" s="301"/>
      <c r="AT2102" s="301"/>
      <c r="AU2102" s="301"/>
    </row>
    <row r="2103" spans="29:47" s="325" customFormat="1" ht="15">
      <c r="AC2103" s="301"/>
      <c r="AD2103" s="301"/>
      <c r="AG2103" s="301"/>
      <c r="AH2103" s="301"/>
      <c r="AK2103" s="301"/>
      <c r="AL2103" s="301"/>
      <c r="AM2103" s="301"/>
      <c r="AP2103" s="301"/>
      <c r="AQ2103" s="301"/>
      <c r="AT2103" s="301"/>
      <c r="AU2103" s="301"/>
    </row>
    <row r="2104" spans="29:47" s="325" customFormat="1" ht="15">
      <c r="AC2104" s="301"/>
      <c r="AD2104" s="301"/>
      <c r="AG2104" s="301"/>
      <c r="AH2104" s="301"/>
      <c r="AK2104" s="301"/>
      <c r="AL2104" s="301"/>
      <c r="AM2104" s="301"/>
      <c r="AP2104" s="301"/>
      <c r="AQ2104" s="301"/>
      <c r="AT2104" s="301"/>
      <c r="AU2104" s="301"/>
    </row>
    <row r="2105" spans="29:47" s="325" customFormat="1" ht="15">
      <c r="AC2105" s="301"/>
      <c r="AD2105" s="301"/>
      <c r="AG2105" s="301"/>
      <c r="AH2105" s="301"/>
      <c r="AK2105" s="301"/>
      <c r="AL2105" s="301"/>
      <c r="AM2105" s="301"/>
      <c r="AP2105" s="301"/>
      <c r="AQ2105" s="301"/>
      <c r="AT2105" s="301"/>
      <c r="AU2105" s="301"/>
    </row>
    <row r="2106" spans="29:47" s="325" customFormat="1" ht="15">
      <c r="AC2106" s="301"/>
      <c r="AD2106" s="301"/>
      <c r="AG2106" s="301"/>
      <c r="AH2106" s="301"/>
      <c r="AK2106" s="301"/>
      <c r="AL2106" s="301"/>
      <c r="AM2106" s="301"/>
      <c r="AP2106" s="301"/>
      <c r="AQ2106" s="301"/>
      <c r="AT2106" s="301"/>
      <c r="AU2106" s="301"/>
    </row>
    <row r="2107" spans="29:47" s="325" customFormat="1" ht="15">
      <c r="AC2107" s="301"/>
      <c r="AD2107" s="301"/>
      <c r="AG2107" s="301"/>
      <c r="AH2107" s="301"/>
      <c r="AK2107" s="301"/>
      <c r="AL2107" s="301"/>
      <c r="AM2107" s="301"/>
      <c r="AP2107" s="301"/>
      <c r="AQ2107" s="301"/>
      <c r="AT2107" s="301"/>
      <c r="AU2107" s="301"/>
    </row>
    <row r="2108" spans="29:47" s="325" customFormat="1" ht="15">
      <c r="AC2108" s="301"/>
      <c r="AD2108" s="301"/>
      <c r="AG2108" s="301"/>
      <c r="AH2108" s="301"/>
      <c r="AK2108" s="301"/>
      <c r="AL2108" s="301"/>
      <c r="AM2108" s="301"/>
      <c r="AP2108" s="301"/>
      <c r="AQ2108" s="301"/>
      <c r="AT2108" s="301"/>
      <c r="AU2108" s="301"/>
    </row>
    <row r="2109" spans="29:47" s="325" customFormat="1" ht="15">
      <c r="AC2109" s="301"/>
      <c r="AD2109" s="301"/>
      <c r="AG2109" s="301"/>
      <c r="AH2109" s="301"/>
      <c r="AK2109" s="301"/>
      <c r="AL2109" s="301"/>
      <c r="AM2109" s="301"/>
      <c r="AP2109" s="301"/>
      <c r="AQ2109" s="301"/>
      <c r="AT2109" s="301"/>
      <c r="AU2109" s="301"/>
    </row>
    <row r="2110" spans="29:47" s="325" customFormat="1" ht="15">
      <c r="AC2110" s="301"/>
      <c r="AD2110" s="301"/>
      <c r="AG2110" s="301"/>
      <c r="AH2110" s="301"/>
      <c r="AK2110" s="301"/>
      <c r="AL2110" s="301"/>
      <c r="AM2110" s="301"/>
      <c r="AP2110" s="301"/>
      <c r="AQ2110" s="301"/>
      <c r="AT2110" s="301"/>
      <c r="AU2110" s="301"/>
    </row>
    <row r="2111" spans="29:47" s="325" customFormat="1" ht="15">
      <c r="AC2111" s="301"/>
      <c r="AD2111" s="301"/>
      <c r="AG2111" s="301"/>
      <c r="AH2111" s="301"/>
      <c r="AK2111" s="301"/>
      <c r="AL2111" s="301"/>
      <c r="AM2111" s="301"/>
      <c r="AP2111" s="301"/>
      <c r="AQ2111" s="301"/>
      <c r="AT2111" s="301"/>
      <c r="AU2111" s="301"/>
    </row>
    <row r="2112" spans="29:47" s="325" customFormat="1" ht="15">
      <c r="AC2112" s="301"/>
      <c r="AD2112" s="301"/>
      <c r="AG2112" s="301"/>
      <c r="AH2112" s="301"/>
      <c r="AK2112" s="301"/>
      <c r="AL2112" s="301"/>
      <c r="AM2112" s="301"/>
      <c r="AP2112" s="301"/>
      <c r="AQ2112" s="301"/>
      <c r="AT2112" s="301"/>
      <c r="AU2112" s="301"/>
    </row>
    <row r="2113" spans="29:47" s="325" customFormat="1" ht="15">
      <c r="AC2113" s="301"/>
      <c r="AD2113" s="301"/>
      <c r="AG2113" s="301"/>
      <c r="AH2113" s="301"/>
      <c r="AK2113" s="301"/>
      <c r="AL2113" s="301"/>
      <c r="AM2113" s="301"/>
      <c r="AP2113" s="301"/>
      <c r="AQ2113" s="301"/>
      <c r="AT2113" s="301"/>
      <c r="AU2113" s="301"/>
    </row>
    <row r="2114" spans="29:47" s="325" customFormat="1" ht="15">
      <c r="AC2114" s="301"/>
      <c r="AD2114" s="301"/>
      <c r="AG2114" s="301"/>
      <c r="AH2114" s="301"/>
      <c r="AK2114" s="301"/>
      <c r="AL2114" s="301"/>
      <c r="AM2114" s="301"/>
      <c r="AP2114" s="301"/>
      <c r="AQ2114" s="301"/>
      <c r="AT2114" s="301"/>
      <c r="AU2114" s="301"/>
    </row>
    <row r="2115" spans="29:47" s="325" customFormat="1" ht="15">
      <c r="AC2115" s="301"/>
      <c r="AD2115" s="301"/>
      <c r="AG2115" s="301"/>
      <c r="AH2115" s="301"/>
      <c r="AK2115" s="301"/>
      <c r="AL2115" s="301"/>
      <c r="AM2115" s="301"/>
      <c r="AP2115" s="301"/>
      <c r="AQ2115" s="301"/>
      <c r="AT2115" s="301"/>
      <c r="AU2115" s="301"/>
    </row>
    <row r="2116" spans="29:47" s="325" customFormat="1" ht="15">
      <c r="AC2116" s="301"/>
      <c r="AD2116" s="301"/>
      <c r="AG2116" s="301"/>
      <c r="AH2116" s="301"/>
      <c r="AK2116" s="301"/>
      <c r="AL2116" s="301"/>
      <c r="AM2116" s="301"/>
      <c r="AP2116" s="301"/>
      <c r="AQ2116" s="301"/>
      <c r="AT2116" s="301"/>
      <c r="AU2116" s="301"/>
    </row>
    <row r="2117" spans="29:47" s="325" customFormat="1" ht="15">
      <c r="AC2117" s="301"/>
      <c r="AD2117" s="301"/>
      <c r="AG2117" s="301"/>
      <c r="AH2117" s="301"/>
      <c r="AK2117" s="301"/>
      <c r="AL2117" s="301"/>
      <c r="AM2117" s="301"/>
      <c r="AP2117" s="301"/>
      <c r="AQ2117" s="301"/>
      <c r="AT2117" s="301"/>
      <c r="AU2117" s="301"/>
    </row>
    <row r="2118" spans="29:47" s="325" customFormat="1" ht="15">
      <c r="AC2118" s="301"/>
      <c r="AD2118" s="301"/>
      <c r="AG2118" s="301"/>
      <c r="AH2118" s="301"/>
      <c r="AK2118" s="301"/>
      <c r="AL2118" s="301"/>
      <c r="AM2118" s="301"/>
      <c r="AP2118" s="301"/>
      <c r="AQ2118" s="301"/>
      <c r="AT2118" s="301"/>
      <c r="AU2118" s="301"/>
    </row>
    <row r="2119" spans="29:47" s="325" customFormat="1" ht="15">
      <c r="AC2119" s="301"/>
      <c r="AD2119" s="301"/>
      <c r="AG2119" s="301"/>
      <c r="AH2119" s="301"/>
      <c r="AK2119" s="301"/>
      <c r="AL2119" s="301"/>
      <c r="AM2119" s="301"/>
      <c r="AP2119" s="301"/>
      <c r="AQ2119" s="301"/>
      <c r="AT2119" s="301"/>
      <c r="AU2119" s="301"/>
    </row>
    <row r="2120" spans="29:47" s="325" customFormat="1" ht="15">
      <c r="AC2120" s="301"/>
      <c r="AD2120" s="301"/>
      <c r="AG2120" s="301"/>
      <c r="AH2120" s="301"/>
      <c r="AK2120" s="301"/>
      <c r="AL2120" s="301"/>
      <c r="AM2120" s="301"/>
      <c r="AP2120" s="301"/>
      <c r="AQ2120" s="301"/>
      <c r="AT2120" s="301"/>
      <c r="AU2120" s="301"/>
    </row>
    <row r="2121" spans="29:47" s="325" customFormat="1" ht="15">
      <c r="AC2121" s="301"/>
      <c r="AD2121" s="301"/>
      <c r="AG2121" s="301"/>
      <c r="AH2121" s="301"/>
      <c r="AK2121" s="301"/>
      <c r="AL2121" s="301"/>
      <c r="AM2121" s="301"/>
      <c r="AP2121" s="301"/>
      <c r="AQ2121" s="301"/>
      <c r="AT2121" s="301"/>
      <c r="AU2121" s="301"/>
    </row>
    <row r="2122" spans="29:47" s="325" customFormat="1" ht="15">
      <c r="AC2122" s="301"/>
      <c r="AD2122" s="301"/>
      <c r="AG2122" s="301"/>
      <c r="AH2122" s="301"/>
      <c r="AK2122" s="301"/>
      <c r="AL2122" s="301"/>
      <c r="AM2122" s="301"/>
      <c r="AP2122" s="301"/>
      <c r="AQ2122" s="301"/>
      <c r="AT2122" s="301"/>
      <c r="AU2122" s="301"/>
    </row>
    <row r="2123" spans="29:47" s="325" customFormat="1" ht="15">
      <c r="AC2123" s="301"/>
      <c r="AD2123" s="301"/>
      <c r="AG2123" s="301"/>
      <c r="AH2123" s="301"/>
      <c r="AK2123" s="301"/>
      <c r="AL2123" s="301"/>
      <c r="AM2123" s="301"/>
      <c r="AP2123" s="301"/>
      <c r="AQ2123" s="301"/>
      <c r="AT2123" s="301"/>
      <c r="AU2123" s="301"/>
    </row>
    <row r="2124" spans="29:47" s="325" customFormat="1" ht="15">
      <c r="AC2124" s="301"/>
      <c r="AD2124" s="301"/>
      <c r="AG2124" s="301"/>
      <c r="AH2124" s="301"/>
      <c r="AK2124" s="301"/>
      <c r="AL2124" s="301"/>
      <c r="AM2124" s="301"/>
      <c r="AP2124" s="301"/>
      <c r="AQ2124" s="301"/>
      <c r="AT2124" s="301"/>
      <c r="AU2124" s="301"/>
    </row>
    <row r="2125" spans="29:47" s="325" customFormat="1" ht="15">
      <c r="AC2125" s="301"/>
      <c r="AD2125" s="301"/>
      <c r="AG2125" s="301"/>
      <c r="AH2125" s="301"/>
      <c r="AK2125" s="301"/>
      <c r="AL2125" s="301"/>
      <c r="AM2125" s="301"/>
      <c r="AP2125" s="301"/>
      <c r="AQ2125" s="301"/>
      <c r="AT2125" s="301"/>
      <c r="AU2125" s="301"/>
    </row>
    <row r="2126" spans="29:47" s="325" customFormat="1" ht="15">
      <c r="AC2126" s="301"/>
      <c r="AD2126" s="301"/>
      <c r="AG2126" s="301"/>
      <c r="AH2126" s="301"/>
      <c r="AK2126" s="301"/>
      <c r="AL2126" s="301"/>
      <c r="AM2126" s="301"/>
      <c r="AP2126" s="301"/>
      <c r="AQ2126" s="301"/>
      <c r="AT2126" s="301"/>
      <c r="AU2126" s="301"/>
    </row>
    <row r="2127" spans="29:47" s="325" customFormat="1" ht="15">
      <c r="AC2127" s="301"/>
      <c r="AD2127" s="301"/>
      <c r="AG2127" s="301"/>
      <c r="AH2127" s="301"/>
      <c r="AK2127" s="301"/>
      <c r="AL2127" s="301"/>
      <c r="AM2127" s="301"/>
      <c r="AP2127" s="301"/>
      <c r="AQ2127" s="301"/>
      <c r="AT2127" s="301"/>
      <c r="AU2127" s="301"/>
    </row>
    <row r="2128" spans="29:47" s="325" customFormat="1" ht="15">
      <c r="AC2128" s="301"/>
      <c r="AD2128" s="301"/>
      <c r="AG2128" s="301"/>
      <c r="AH2128" s="301"/>
      <c r="AK2128" s="301"/>
      <c r="AL2128" s="301"/>
      <c r="AM2128" s="301"/>
      <c r="AP2128" s="301"/>
      <c r="AQ2128" s="301"/>
      <c r="AT2128" s="301"/>
      <c r="AU2128" s="301"/>
    </row>
    <row r="2129" spans="29:47" s="325" customFormat="1" ht="15">
      <c r="AC2129" s="301"/>
      <c r="AD2129" s="301"/>
      <c r="AG2129" s="301"/>
      <c r="AH2129" s="301"/>
      <c r="AK2129" s="301"/>
      <c r="AL2129" s="301"/>
      <c r="AM2129" s="301"/>
      <c r="AP2129" s="301"/>
      <c r="AQ2129" s="301"/>
      <c r="AT2129" s="301"/>
      <c r="AU2129" s="301"/>
    </row>
    <row r="2130" spans="29:47" s="325" customFormat="1" ht="15">
      <c r="AC2130" s="301"/>
      <c r="AD2130" s="301"/>
      <c r="AG2130" s="301"/>
      <c r="AH2130" s="301"/>
      <c r="AK2130" s="301"/>
      <c r="AL2130" s="301"/>
      <c r="AM2130" s="301"/>
      <c r="AP2130" s="301"/>
      <c r="AQ2130" s="301"/>
      <c r="AT2130" s="301"/>
      <c r="AU2130" s="301"/>
    </row>
    <row r="2131" spans="29:47" s="325" customFormat="1" ht="15">
      <c r="AC2131" s="301"/>
      <c r="AD2131" s="301"/>
      <c r="AG2131" s="301"/>
      <c r="AH2131" s="301"/>
      <c r="AK2131" s="301"/>
      <c r="AL2131" s="301"/>
      <c r="AM2131" s="301"/>
      <c r="AP2131" s="301"/>
      <c r="AQ2131" s="301"/>
      <c r="AT2131" s="301"/>
      <c r="AU2131" s="301"/>
    </row>
    <row r="2132" spans="29:47" s="325" customFormat="1" ht="15">
      <c r="AC2132" s="301"/>
      <c r="AD2132" s="301"/>
      <c r="AG2132" s="301"/>
      <c r="AH2132" s="301"/>
      <c r="AK2132" s="301"/>
      <c r="AL2132" s="301"/>
      <c r="AM2132" s="301"/>
      <c r="AP2132" s="301"/>
      <c r="AQ2132" s="301"/>
      <c r="AT2132" s="301"/>
      <c r="AU2132" s="301"/>
    </row>
    <row r="2133" spans="29:47" s="325" customFormat="1" ht="15">
      <c r="AC2133" s="301"/>
      <c r="AD2133" s="301"/>
      <c r="AG2133" s="301"/>
      <c r="AH2133" s="301"/>
      <c r="AK2133" s="301"/>
      <c r="AL2133" s="301"/>
      <c r="AM2133" s="301"/>
      <c r="AP2133" s="301"/>
      <c r="AQ2133" s="301"/>
      <c r="AT2133" s="301"/>
      <c r="AU2133" s="301"/>
    </row>
    <row r="2134" spans="29:47" s="325" customFormat="1" ht="15">
      <c r="AC2134" s="301"/>
      <c r="AD2134" s="301"/>
      <c r="AG2134" s="301"/>
      <c r="AH2134" s="301"/>
      <c r="AK2134" s="301"/>
      <c r="AL2134" s="301"/>
      <c r="AM2134" s="301"/>
      <c r="AP2134" s="301"/>
      <c r="AQ2134" s="301"/>
      <c r="AT2134" s="301"/>
      <c r="AU2134" s="301"/>
    </row>
    <row r="2135" spans="29:47" s="325" customFormat="1" ht="15">
      <c r="AC2135" s="301"/>
      <c r="AD2135" s="301"/>
      <c r="AG2135" s="301"/>
      <c r="AH2135" s="301"/>
      <c r="AK2135" s="301"/>
      <c r="AL2135" s="301"/>
      <c r="AM2135" s="301"/>
      <c r="AP2135" s="301"/>
      <c r="AQ2135" s="301"/>
      <c r="AT2135" s="301"/>
      <c r="AU2135" s="301"/>
    </row>
    <row r="2136" spans="29:47" s="325" customFormat="1" ht="15">
      <c r="AC2136" s="301"/>
      <c r="AD2136" s="301"/>
      <c r="AG2136" s="301"/>
      <c r="AH2136" s="301"/>
      <c r="AK2136" s="301"/>
      <c r="AL2136" s="301"/>
      <c r="AM2136" s="301"/>
      <c r="AP2136" s="301"/>
      <c r="AQ2136" s="301"/>
      <c r="AT2136" s="301"/>
      <c r="AU2136" s="301"/>
    </row>
    <row r="2137" spans="29:47" s="325" customFormat="1" ht="15">
      <c r="AC2137" s="301"/>
      <c r="AD2137" s="301"/>
      <c r="AG2137" s="301"/>
      <c r="AH2137" s="301"/>
      <c r="AK2137" s="301"/>
      <c r="AL2137" s="301"/>
      <c r="AM2137" s="301"/>
      <c r="AP2137" s="301"/>
      <c r="AQ2137" s="301"/>
      <c r="AT2137" s="301"/>
      <c r="AU2137" s="301"/>
    </row>
    <row r="2138" spans="29:47" s="325" customFormat="1" ht="15">
      <c r="AC2138" s="301"/>
      <c r="AD2138" s="301"/>
      <c r="AG2138" s="301"/>
      <c r="AH2138" s="301"/>
      <c r="AK2138" s="301"/>
      <c r="AL2138" s="301"/>
      <c r="AM2138" s="301"/>
      <c r="AP2138" s="301"/>
      <c r="AQ2138" s="301"/>
      <c r="AT2138" s="301"/>
      <c r="AU2138" s="301"/>
    </row>
    <row r="2139" spans="29:47" s="325" customFormat="1" ht="15">
      <c r="AC2139" s="301"/>
      <c r="AD2139" s="301"/>
      <c r="AG2139" s="301"/>
      <c r="AH2139" s="301"/>
      <c r="AK2139" s="301"/>
      <c r="AL2139" s="301"/>
      <c r="AM2139" s="301"/>
      <c r="AP2139" s="301"/>
      <c r="AQ2139" s="301"/>
      <c r="AT2139" s="301"/>
      <c r="AU2139" s="301"/>
    </row>
    <row r="2140" spans="29:47" s="325" customFormat="1" ht="15">
      <c r="AC2140" s="301"/>
      <c r="AD2140" s="301"/>
      <c r="AG2140" s="301"/>
      <c r="AH2140" s="301"/>
      <c r="AK2140" s="301"/>
      <c r="AL2140" s="301"/>
      <c r="AM2140" s="301"/>
      <c r="AP2140" s="301"/>
      <c r="AQ2140" s="301"/>
      <c r="AT2140" s="301"/>
      <c r="AU2140" s="301"/>
    </row>
    <row r="2141" spans="29:47" s="325" customFormat="1" ht="15">
      <c r="AC2141" s="301"/>
      <c r="AD2141" s="301"/>
      <c r="AG2141" s="301"/>
      <c r="AH2141" s="301"/>
      <c r="AK2141" s="301"/>
      <c r="AL2141" s="301"/>
      <c r="AM2141" s="301"/>
      <c r="AP2141" s="301"/>
      <c r="AQ2141" s="301"/>
      <c r="AT2141" s="301"/>
      <c r="AU2141" s="301"/>
    </row>
    <row r="2142" spans="29:47" s="325" customFormat="1" ht="15">
      <c r="AC2142" s="301"/>
      <c r="AD2142" s="301"/>
      <c r="AG2142" s="301"/>
      <c r="AH2142" s="301"/>
      <c r="AK2142" s="301"/>
      <c r="AL2142" s="301"/>
      <c r="AM2142" s="301"/>
      <c r="AP2142" s="301"/>
      <c r="AQ2142" s="301"/>
      <c r="AT2142" s="301"/>
      <c r="AU2142" s="301"/>
    </row>
    <row r="2143" spans="29:47" s="325" customFormat="1" ht="15">
      <c r="AC2143" s="301"/>
      <c r="AD2143" s="301"/>
      <c r="AG2143" s="301"/>
      <c r="AH2143" s="301"/>
      <c r="AK2143" s="301"/>
      <c r="AL2143" s="301"/>
      <c r="AM2143" s="301"/>
      <c r="AP2143" s="301"/>
      <c r="AQ2143" s="301"/>
      <c r="AT2143" s="301"/>
      <c r="AU2143" s="301"/>
    </row>
    <row r="2144" spans="29:47" s="325" customFormat="1" ht="15">
      <c r="AC2144" s="301"/>
      <c r="AD2144" s="301"/>
      <c r="AG2144" s="301"/>
      <c r="AH2144" s="301"/>
      <c r="AK2144" s="301"/>
      <c r="AL2144" s="301"/>
      <c r="AM2144" s="301"/>
      <c r="AP2144" s="301"/>
      <c r="AQ2144" s="301"/>
      <c r="AT2144" s="301"/>
      <c r="AU2144" s="301"/>
    </row>
    <row r="2145" spans="29:47" s="325" customFormat="1" ht="15">
      <c r="AC2145" s="301"/>
      <c r="AD2145" s="301"/>
      <c r="AG2145" s="301"/>
      <c r="AH2145" s="301"/>
      <c r="AK2145" s="301"/>
      <c r="AL2145" s="301"/>
      <c r="AM2145" s="301"/>
      <c r="AP2145" s="301"/>
      <c r="AQ2145" s="301"/>
      <c r="AT2145" s="301"/>
      <c r="AU2145" s="301"/>
    </row>
    <row r="2146" spans="29:47" s="325" customFormat="1" ht="15">
      <c r="AC2146" s="301"/>
      <c r="AD2146" s="301"/>
      <c r="AG2146" s="301"/>
      <c r="AH2146" s="301"/>
      <c r="AK2146" s="301"/>
      <c r="AL2146" s="301"/>
      <c r="AM2146" s="301"/>
      <c r="AP2146" s="301"/>
      <c r="AQ2146" s="301"/>
      <c r="AT2146" s="301"/>
      <c r="AU2146" s="301"/>
    </row>
    <row r="2147" spans="29:47" s="325" customFormat="1" ht="15">
      <c r="AC2147" s="301"/>
      <c r="AD2147" s="301"/>
      <c r="AG2147" s="301"/>
      <c r="AH2147" s="301"/>
      <c r="AK2147" s="301"/>
      <c r="AL2147" s="301"/>
      <c r="AM2147" s="301"/>
      <c r="AP2147" s="301"/>
      <c r="AQ2147" s="301"/>
      <c r="AT2147" s="301"/>
      <c r="AU2147" s="301"/>
    </row>
    <row r="2148" spans="29:47" s="325" customFormat="1" ht="15">
      <c r="AC2148" s="301"/>
      <c r="AD2148" s="301"/>
      <c r="AG2148" s="301"/>
      <c r="AH2148" s="301"/>
      <c r="AK2148" s="301"/>
      <c r="AL2148" s="301"/>
      <c r="AM2148" s="301"/>
      <c r="AP2148" s="301"/>
      <c r="AQ2148" s="301"/>
      <c r="AT2148" s="301"/>
      <c r="AU2148" s="301"/>
    </row>
    <row r="2149" spans="29:47" s="325" customFormat="1" ht="15">
      <c r="AC2149" s="301"/>
      <c r="AD2149" s="301"/>
      <c r="AG2149" s="301"/>
      <c r="AH2149" s="301"/>
      <c r="AK2149" s="301"/>
      <c r="AL2149" s="301"/>
      <c r="AM2149" s="301"/>
      <c r="AP2149" s="301"/>
      <c r="AQ2149" s="301"/>
      <c r="AT2149" s="301"/>
      <c r="AU2149" s="301"/>
    </row>
    <row r="2150" spans="29:47" s="325" customFormat="1" ht="15">
      <c r="AC2150" s="301"/>
      <c r="AD2150" s="301"/>
      <c r="AG2150" s="301"/>
      <c r="AH2150" s="301"/>
      <c r="AK2150" s="301"/>
      <c r="AL2150" s="301"/>
      <c r="AM2150" s="301"/>
      <c r="AP2150" s="301"/>
      <c r="AQ2150" s="301"/>
      <c r="AT2150" s="301"/>
      <c r="AU2150" s="301"/>
    </row>
    <row r="2151" spans="29:47" s="325" customFormat="1" ht="15">
      <c r="AC2151" s="301"/>
      <c r="AD2151" s="301"/>
      <c r="AG2151" s="301"/>
      <c r="AH2151" s="301"/>
      <c r="AK2151" s="301"/>
      <c r="AL2151" s="301"/>
      <c r="AM2151" s="301"/>
      <c r="AP2151" s="301"/>
      <c r="AQ2151" s="301"/>
      <c r="AT2151" s="301"/>
      <c r="AU2151" s="301"/>
    </row>
    <row r="2152" spans="29:47" s="325" customFormat="1" ht="15">
      <c r="AC2152" s="301"/>
      <c r="AD2152" s="301"/>
      <c r="AG2152" s="301"/>
      <c r="AH2152" s="301"/>
      <c r="AK2152" s="301"/>
      <c r="AL2152" s="301"/>
      <c r="AM2152" s="301"/>
      <c r="AP2152" s="301"/>
      <c r="AQ2152" s="301"/>
      <c r="AT2152" s="301"/>
      <c r="AU2152" s="301"/>
    </row>
    <row r="2153" spans="29:47" s="325" customFormat="1" ht="15">
      <c r="AC2153" s="301"/>
      <c r="AD2153" s="301"/>
      <c r="AG2153" s="301"/>
      <c r="AH2153" s="301"/>
      <c r="AK2153" s="301"/>
      <c r="AL2153" s="301"/>
      <c r="AM2153" s="301"/>
      <c r="AP2153" s="301"/>
      <c r="AQ2153" s="301"/>
      <c r="AT2153" s="301"/>
      <c r="AU2153" s="301"/>
    </row>
    <row r="2154" spans="29:47" s="325" customFormat="1" ht="15">
      <c r="AC2154" s="301"/>
      <c r="AD2154" s="301"/>
      <c r="AG2154" s="301"/>
      <c r="AH2154" s="301"/>
      <c r="AK2154" s="301"/>
      <c r="AL2154" s="301"/>
      <c r="AM2154" s="301"/>
      <c r="AP2154" s="301"/>
      <c r="AQ2154" s="301"/>
      <c r="AT2154" s="301"/>
      <c r="AU2154" s="301"/>
    </row>
    <row r="2155" spans="29:47" s="325" customFormat="1" ht="15">
      <c r="AC2155" s="301"/>
      <c r="AD2155" s="301"/>
      <c r="AG2155" s="301"/>
      <c r="AH2155" s="301"/>
      <c r="AK2155" s="301"/>
      <c r="AL2155" s="301"/>
      <c r="AM2155" s="301"/>
      <c r="AP2155" s="301"/>
      <c r="AQ2155" s="301"/>
      <c r="AT2155" s="301"/>
      <c r="AU2155" s="301"/>
    </row>
    <row r="2156" spans="29:47" s="325" customFormat="1" ht="15">
      <c r="AC2156" s="301"/>
      <c r="AD2156" s="301"/>
      <c r="AG2156" s="301"/>
      <c r="AH2156" s="301"/>
      <c r="AK2156" s="301"/>
      <c r="AL2156" s="301"/>
      <c r="AM2156" s="301"/>
      <c r="AP2156" s="301"/>
      <c r="AQ2156" s="301"/>
      <c r="AT2156" s="301"/>
      <c r="AU2156" s="301"/>
    </row>
    <row r="2157" spans="29:47" s="325" customFormat="1" ht="15">
      <c r="AC2157" s="301"/>
      <c r="AD2157" s="301"/>
      <c r="AG2157" s="301"/>
      <c r="AH2157" s="301"/>
      <c r="AK2157" s="301"/>
      <c r="AL2157" s="301"/>
      <c r="AM2157" s="301"/>
      <c r="AP2157" s="301"/>
      <c r="AQ2157" s="301"/>
      <c r="AT2157" s="301"/>
      <c r="AU2157" s="301"/>
    </row>
    <row r="2158" spans="29:47" s="325" customFormat="1" ht="15">
      <c r="AC2158" s="301"/>
      <c r="AD2158" s="301"/>
      <c r="AG2158" s="301"/>
      <c r="AH2158" s="301"/>
      <c r="AK2158" s="301"/>
      <c r="AL2158" s="301"/>
      <c r="AM2158" s="301"/>
      <c r="AP2158" s="301"/>
      <c r="AQ2158" s="301"/>
      <c r="AT2158" s="301"/>
      <c r="AU2158" s="301"/>
    </row>
    <row r="2159" spans="29:47" s="325" customFormat="1" ht="15">
      <c r="AC2159" s="301"/>
      <c r="AD2159" s="301"/>
      <c r="AG2159" s="301"/>
      <c r="AH2159" s="301"/>
      <c r="AK2159" s="301"/>
      <c r="AL2159" s="301"/>
      <c r="AM2159" s="301"/>
      <c r="AP2159" s="301"/>
      <c r="AQ2159" s="301"/>
      <c r="AT2159" s="301"/>
      <c r="AU2159" s="301"/>
    </row>
    <row r="2160" spans="29:47" s="325" customFormat="1" ht="15">
      <c r="AC2160" s="301"/>
      <c r="AD2160" s="301"/>
      <c r="AG2160" s="301"/>
      <c r="AH2160" s="301"/>
      <c r="AK2160" s="301"/>
      <c r="AL2160" s="301"/>
      <c r="AM2160" s="301"/>
      <c r="AP2160" s="301"/>
      <c r="AQ2160" s="301"/>
      <c r="AT2160" s="301"/>
      <c r="AU2160" s="301"/>
    </row>
    <row r="2161" spans="29:47" s="325" customFormat="1" ht="15">
      <c r="AC2161" s="301"/>
      <c r="AD2161" s="301"/>
      <c r="AG2161" s="301"/>
      <c r="AH2161" s="301"/>
      <c r="AK2161" s="301"/>
      <c r="AL2161" s="301"/>
      <c r="AM2161" s="301"/>
      <c r="AP2161" s="301"/>
      <c r="AQ2161" s="301"/>
      <c r="AT2161" s="301"/>
      <c r="AU2161" s="301"/>
    </row>
    <row r="2162" spans="29:47" s="325" customFormat="1" ht="15">
      <c r="AC2162" s="301"/>
      <c r="AD2162" s="301"/>
      <c r="AG2162" s="301"/>
      <c r="AH2162" s="301"/>
      <c r="AK2162" s="301"/>
      <c r="AL2162" s="301"/>
      <c r="AM2162" s="301"/>
      <c r="AP2162" s="301"/>
      <c r="AQ2162" s="301"/>
      <c r="AT2162" s="301"/>
      <c r="AU2162" s="301"/>
    </row>
    <row r="2163" spans="29:47" s="325" customFormat="1" ht="15">
      <c r="AC2163" s="301"/>
      <c r="AD2163" s="301"/>
      <c r="AG2163" s="301"/>
      <c r="AH2163" s="301"/>
      <c r="AK2163" s="301"/>
      <c r="AL2163" s="301"/>
      <c r="AM2163" s="301"/>
      <c r="AP2163" s="301"/>
      <c r="AQ2163" s="301"/>
      <c r="AT2163" s="301"/>
      <c r="AU2163" s="301"/>
    </row>
    <row r="2164" spans="29:47" s="325" customFormat="1" ht="15">
      <c r="AC2164" s="301"/>
      <c r="AD2164" s="301"/>
      <c r="AG2164" s="301"/>
      <c r="AH2164" s="301"/>
      <c r="AK2164" s="301"/>
      <c r="AL2164" s="301"/>
      <c r="AM2164" s="301"/>
      <c r="AP2164" s="301"/>
      <c r="AQ2164" s="301"/>
      <c r="AT2164" s="301"/>
      <c r="AU2164" s="301"/>
    </row>
    <row r="2165" spans="29:47" s="325" customFormat="1" ht="15">
      <c r="AC2165" s="301"/>
      <c r="AD2165" s="301"/>
      <c r="AG2165" s="301"/>
      <c r="AH2165" s="301"/>
      <c r="AK2165" s="301"/>
      <c r="AL2165" s="301"/>
      <c r="AM2165" s="301"/>
      <c r="AP2165" s="301"/>
      <c r="AQ2165" s="301"/>
      <c r="AT2165" s="301"/>
      <c r="AU2165" s="301"/>
    </row>
    <row r="2166" spans="29:47" s="325" customFormat="1" ht="15">
      <c r="AC2166" s="301"/>
      <c r="AD2166" s="301"/>
      <c r="AG2166" s="301"/>
      <c r="AH2166" s="301"/>
      <c r="AK2166" s="301"/>
      <c r="AL2166" s="301"/>
      <c r="AM2166" s="301"/>
      <c r="AP2166" s="301"/>
      <c r="AQ2166" s="301"/>
      <c r="AT2166" s="301"/>
      <c r="AU2166" s="301"/>
    </row>
    <row r="2167" spans="29:47" s="325" customFormat="1" ht="15">
      <c r="AC2167" s="301"/>
      <c r="AD2167" s="301"/>
      <c r="AG2167" s="301"/>
      <c r="AH2167" s="301"/>
      <c r="AK2167" s="301"/>
      <c r="AL2167" s="301"/>
      <c r="AM2167" s="301"/>
      <c r="AP2167" s="301"/>
      <c r="AQ2167" s="301"/>
      <c r="AT2167" s="301"/>
      <c r="AU2167" s="301"/>
    </row>
    <row r="2168" spans="29:47" s="325" customFormat="1" ht="15">
      <c r="AC2168" s="301"/>
      <c r="AD2168" s="301"/>
      <c r="AG2168" s="301"/>
      <c r="AH2168" s="301"/>
      <c r="AK2168" s="301"/>
      <c r="AL2168" s="301"/>
      <c r="AM2168" s="301"/>
      <c r="AP2168" s="301"/>
      <c r="AQ2168" s="301"/>
      <c r="AT2168" s="301"/>
      <c r="AU2168" s="301"/>
    </row>
    <row r="2169" spans="29:47" s="325" customFormat="1" ht="15">
      <c r="AC2169" s="301"/>
      <c r="AD2169" s="301"/>
      <c r="AG2169" s="301"/>
      <c r="AH2169" s="301"/>
      <c r="AK2169" s="301"/>
      <c r="AL2169" s="301"/>
      <c r="AM2169" s="301"/>
      <c r="AP2169" s="301"/>
      <c r="AQ2169" s="301"/>
      <c r="AT2169" s="301"/>
      <c r="AU2169" s="301"/>
    </row>
    <row r="2170" spans="29:47" s="325" customFormat="1" ht="15">
      <c r="AC2170" s="301"/>
      <c r="AD2170" s="301"/>
      <c r="AG2170" s="301"/>
      <c r="AH2170" s="301"/>
      <c r="AK2170" s="301"/>
      <c r="AL2170" s="301"/>
      <c r="AM2170" s="301"/>
      <c r="AP2170" s="301"/>
      <c r="AQ2170" s="301"/>
      <c r="AT2170" s="301"/>
      <c r="AU2170" s="301"/>
    </row>
    <row r="2171" spans="29:47" s="325" customFormat="1" ht="15">
      <c r="AC2171" s="301"/>
      <c r="AD2171" s="301"/>
      <c r="AG2171" s="301"/>
      <c r="AH2171" s="301"/>
      <c r="AK2171" s="301"/>
      <c r="AL2171" s="301"/>
      <c r="AM2171" s="301"/>
      <c r="AP2171" s="301"/>
      <c r="AQ2171" s="301"/>
      <c r="AT2171" s="301"/>
      <c r="AU2171" s="301"/>
    </row>
    <row r="2172" spans="29:47" s="325" customFormat="1" ht="15">
      <c r="AC2172" s="301"/>
      <c r="AD2172" s="301"/>
      <c r="AG2172" s="301"/>
      <c r="AH2172" s="301"/>
      <c r="AK2172" s="301"/>
      <c r="AL2172" s="301"/>
      <c r="AM2172" s="301"/>
      <c r="AP2172" s="301"/>
      <c r="AQ2172" s="301"/>
      <c r="AT2172" s="301"/>
      <c r="AU2172" s="301"/>
    </row>
    <row r="2173" spans="29:47" s="325" customFormat="1" ht="15">
      <c r="AC2173" s="301"/>
      <c r="AD2173" s="301"/>
      <c r="AG2173" s="301"/>
      <c r="AH2173" s="301"/>
      <c r="AK2173" s="301"/>
      <c r="AL2173" s="301"/>
      <c r="AM2173" s="301"/>
      <c r="AP2173" s="301"/>
      <c r="AQ2173" s="301"/>
      <c r="AT2173" s="301"/>
      <c r="AU2173" s="301"/>
    </row>
    <row r="2174" spans="29:47" s="325" customFormat="1" ht="15">
      <c r="AC2174" s="301"/>
      <c r="AD2174" s="301"/>
      <c r="AG2174" s="301"/>
      <c r="AH2174" s="301"/>
      <c r="AK2174" s="301"/>
      <c r="AL2174" s="301"/>
      <c r="AM2174" s="301"/>
      <c r="AP2174" s="301"/>
      <c r="AQ2174" s="301"/>
      <c r="AT2174" s="301"/>
      <c r="AU2174" s="301"/>
    </row>
  </sheetData>
  <sheetProtection/>
  <mergeCells count="31">
    <mergeCell ref="V48:X48"/>
    <mergeCell ref="J52:M52"/>
    <mergeCell ref="V19:X19"/>
    <mergeCell ref="A1:AA1"/>
    <mergeCell ref="J4:M4"/>
    <mergeCell ref="V9:X9"/>
    <mergeCell ref="V10:X10"/>
    <mergeCell ref="J14:M14"/>
    <mergeCell ref="V57:X57"/>
    <mergeCell ref="V20:X20"/>
    <mergeCell ref="J23:M23"/>
    <mergeCell ref="V28:X28"/>
    <mergeCell ref="V29:X29"/>
    <mergeCell ref="J33:M33"/>
    <mergeCell ref="V38:X38"/>
    <mergeCell ref="V39:X39"/>
    <mergeCell ref="J42:M42"/>
    <mergeCell ref="V47:X47"/>
    <mergeCell ref="V58:X58"/>
    <mergeCell ref="J62:M62"/>
    <mergeCell ref="V68:X68"/>
    <mergeCell ref="V69:X69"/>
    <mergeCell ref="J72:M72"/>
    <mergeCell ref="N72:O72"/>
    <mergeCell ref="J117:M117"/>
    <mergeCell ref="V78:X78"/>
    <mergeCell ref="V79:X79"/>
    <mergeCell ref="J85:M85"/>
    <mergeCell ref="J97:M97"/>
    <mergeCell ref="J105:M105"/>
    <mergeCell ref="J111:M1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Garcia</dc:creator>
  <cp:keywords/>
  <dc:description/>
  <cp:lastModifiedBy>fabian</cp:lastModifiedBy>
  <dcterms:created xsi:type="dcterms:W3CDTF">2018-08-23T15:10:42Z</dcterms:created>
  <dcterms:modified xsi:type="dcterms:W3CDTF">2018-09-26T11:28:11Z</dcterms:modified>
  <cp:category/>
  <cp:version/>
  <cp:contentType/>
  <cp:contentStatus/>
</cp:coreProperties>
</file>